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ile01\cenari\5300\D2_KrizovatkaBratislava-Cunovo\DMS1\Pripomienky 50200\"/>
    </mc:Choice>
  </mc:AlternateContent>
  <bookViews>
    <workbookView xWindow="0" yWindow="0" windowWidth="28800" windowHeight="12435" tabRatio="887"/>
  </bookViews>
  <sheets>
    <sheet name="B2_titulná strana" sheetId="9" r:id="rId1"/>
    <sheet name="1 DSP" sheetId="10" r:id="rId2"/>
    <sheet name="2 pIGHP DSP" sheetId="34" r:id="rId3"/>
    <sheet name="3 DSP G1 +G2" sheetId="26" r:id="rId4"/>
    <sheet name="4 8a po DSP" sheetId="29" r:id="rId5"/>
    <sheet name="5 DSZ" sheetId="30" r:id="rId6"/>
    <sheet name="6 Bezp.audit" sheetId="35" r:id="rId7"/>
    <sheet name="7 Celková cena" sheetId="36" r:id="rId8"/>
    <sheet name="A2_Kriterium" sheetId="22" r:id="rId9"/>
  </sheets>
  <definedNames>
    <definedName name="_xlnm.Print_Titles" localSheetId="1">'1 DSP'!$1:$8</definedName>
    <definedName name="_xlnm.Print_Titles" localSheetId="2">'2 pIGHP DSP'!$1:$6</definedName>
  </definedNames>
  <calcPr calcId="162913" fullPrecision="0"/>
</workbook>
</file>

<file path=xl/calcChain.xml><?xml version="1.0" encoding="utf-8"?>
<calcChain xmlns="http://schemas.openxmlformats.org/spreadsheetml/2006/main">
  <c r="H48" i="10" l="1"/>
  <c r="H15" i="10" l="1"/>
  <c r="G9" i="35" l="1"/>
  <c r="G10" i="35" s="1"/>
  <c r="C13" i="36" s="1"/>
  <c r="G11" i="35" l="1"/>
  <c r="D13" i="36" s="1"/>
  <c r="F64" i="34" l="1"/>
  <c r="F63" i="34"/>
  <c r="F62" i="34"/>
  <c r="F61" i="34"/>
  <c r="F60" i="34"/>
  <c r="F59" i="34"/>
  <c r="F58" i="34"/>
  <c r="F57" i="34"/>
  <c r="F56" i="34"/>
  <c r="F55" i="34"/>
  <c r="F54" i="34"/>
  <c r="F52" i="34"/>
  <c r="F51" i="34"/>
  <c r="F49" i="34"/>
  <c r="F48" i="34"/>
  <c r="F47" i="34"/>
  <c r="F46" i="34"/>
  <c r="F45" i="34"/>
  <c r="F44" i="34"/>
  <c r="F43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9" i="34"/>
  <c r="F28" i="34"/>
  <c r="F27" i="34"/>
  <c r="F26" i="34"/>
  <c r="F24" i="34"/>
  <c r="F23" i="34"/>
  <c r="F22" i="34"/>
  <c r="F21" i="34"/>
  <c r="F20" i="34"/>
  <c r="F9" i="34"/>
  <c r="F10" i="34"/>
  <c r="F11" i="34"/>
  <c r="F12" i="34"/>
  <c r="F13" i="34"/>
  <c r="F14" i="34"/>
  <c r="F15" i="34"/>
  <c r="F16" i="34"/>
  <c r="F17" i="34"/>
  <c r="F18" i="34"/>
  <c r="F8" i="34"/>
  <c r="G9" i="29"/>
  <c r="F20" i="26"/>
  <c r="F19" i="26"/>
  <c r="F18" i="26"/>
  <c r="F17" i="26"/>
  <c r="F16" i="26"/>
  <c r="F15" i="26"/>
  <c r="F10" i="26"/>
  <c r="F9" i="26"/>
  <c r="F8" i="26"/>
  <c r="G10" i="30"/>
  <c r="H75" i="10"/>
  <c r="H74" i="10"/>
  <c r="H73" i="10"/>
  <c r="H72" i="10"/>
  <c r="H71" i="10"/>
  <c r="H70" i="10"/>
  <c r="H69" i="10"/>
  <c r="H67" i="10"/>
  <c r="H66" i="10"/>
  <c r="H65" i="10"/>
  <c r="H63" i="10"/>
  <c r="H59" i="10"/>
  <c r="H58" i="10"/>
  <c r="H57" i="10"/>
  <c r="H56" i="10"/>
  <c r="H55" i="10"/>
  <c r="H54" i="10"/>
  <c r="H52" i="10"/>
  <c r="H51" i="10"/>
  <c r="H47" i="10"/>
  <c r="H46" i="10"/>
  <c r="H45" i="10"/>
  <c r="H44" i="10"/>
  <c r="H43" i="10"/>
  <c r="H42" i="10"/>
  <c r="H41" i="10"/>
  <c r="H40" i="10"/>
  <c r="H39" i="10"/>
  <c r="H38" i="10"/>
  <c r="H37" i="10"/>
  <c r="H33" i="10"/>
  <c r="H34" i="10"/>
  <c r="H35" i="10"/>
  <c r="H30" i="10"/>
  <c r="H29" i="10"/>
  <c r="H28" i="10"/>
  <c r="H27" i="10"/>
  <c r="H26" i="10"/>
  <c r="H25" i="10"/>
  <c r="H24" i="10"/>
  <c r="H23" i="10"/>
  <c r="H22" i="10"/>
  <c r="H21" i="10"/>
  <c r="H20" i="10"/>
  <c r="H16" i="10"/>
  <c r="H14" i="10" s="1"/>
  <c r="H17" i="10"/>
  <c r="H11" i="10"/>
  <c r="H12" i="10"/>
  <c r="H13" i="10"/>
  <c r="H10" i="10"/>
  <c r="H36" i="10" l="1"/>
  <c r="H19" i="10"/>
  <c r="H18" i="10" s="1"/>
  <c r="H68" i="10"/>
  <c r="H32" i="10"/>
  <c r="H53" i="10"/>
  <c r="H9" i="10"/>
  <c r="H64" i="10"/>
  <c r="F11" i="26"/>
  <c r="H61" i="10" s="1"/>
  <c r="F50" i="34"/>
  <c r="F53" i="34"/>
  <c r="F42" i="34"/>
  <c r="F25" i="34"/>
  <c r="F19" i="34"/>
  <c r="F7" i="34"/>
  <c r="F21" i="26"/>
  <c r="F66" i="34" l="1"/>
  <c r="H62" i="10"/>
  <c r="H60" i="10" s="1"/>
  <c r="G11" i="29"/>
  <c r="G10" i="29"/>
  <c r="G14" i="30"/>
  <c r="G13" i="30"/>
  <c r="G12" i="30"/>
  <c r="G11" i="30"/>
  <c r="C10" i="36" l="1"/>
  <c r="H50" i="10"/>
  <c r="G12" i="29"/>
  <c r="C12" i="36" s="1"/>
  <c r="G15" i="30"/>
  <c r="C11" i="36" s="1"/>
  <c r="H49" i="10" l="1"/>
  <c r="H31" i="10" s="1"/>
  <c r="H76" i="10" s="1"/>
  <c r="C9" i="36" s="1"/>
  <c r="D9" i="36" s="1"/>
  <c r="E9" i="36" s="1"/>
  <c r="D10" i="36"/>
  <c r="E10" i="36" s="1"/>
  <c r="G13" i="29"/>
  <c r="G16" i="30"/>
  <c r="G12" i="35"/>
  <c r="E13" i="36" l="1"/>
  <c r="D11" i="36"/>
  <c r="D12" i="36"/>
  <c r="G14" i="29"/>
  <c r="G17" i="30"/>
  <c r="C8" i="36"/>
  <c r="C14" i="36" s="1"/>
  <c r="B19" i="22" l="1"/>
  <c r="E11" i="36"/>
  <c r="E12" i="36"/>
  <c r="H77" i="10"/>
  <c r="D8" i="36" l="1"/>
  <c r="D14" i="36" l="1"/>
  <c r="C19" i="22" s="1"/>
  <c r="H78" i="10"/>
  <c r="E8" i="36" l="1"/>
  <c r="E14" i="36" l="1"/>
  <c r="D19" i="22" s="1"/>
</calcChain>
</file>

<file path=xl/sharedStrings.xml><?xml version="1.0" encoding="utf-8"?>
<sst xmlns="http://schemas.openxmlformats.org/spreadsheetml/2006/main" count="547" uniqueCount="319">
  <si>
    <t>Názov časti dokumentácie</t>
  </si>
  <si>
    <t>Cena celkom</t>
  </si>
  <si>
    <t xml:space="preserve">     Potrebný počet hodín</t>
  </si>
  <si>
    <t>A</t>
  </si>
  <si>
    <t>D</t>
  </si>
  <si>
    <t>E</t>
  </si>
  <si>
    <t>F</t>
  </si>
  <si>
    <t>bez DPH</t>
  </si>
  <si>
    <t>s DPH</t>
  </si>
  <si>
    <t>G</t>
  </si>
  <si>
    <t>Sprievodná správa</t>
  </si>
  <si>
    <t>Cena v €</t>
  </si>
  <si>
    <t>Dokumentácia meračských prác</t>
  </si>
  <si>
    <t>Plán bezpečnosti a ochrany zdravia pri práci</t>
  </si>
  <si>
    <t>-</t>
  </si>
  <si>
    <t>sadzba €/ h</t>
  </si>
  <si>
    <t>v €</t>
  </si>
  <si>
    <t>Druh prác</t>
  </si>
  <si>
    <t>m</t>
  </si>
  <si>
    <t>ks</t>
  </si>
  <si>
    <t>C</t>
  </si>
  <si>
    <t>Poznámky:</t>
  </si>
  <si>
    <t xml:space="preserve"> - Uchádzač zadáva sadzby na 2 desatinné miesta, počet hodín zadáva na celé čísla</t>
  </si>
  <si>
    <t xml:space="preserve"> - Uchádzač vypĺňa žltou farbou označené bunky</t>
  </si>
  <si>
    <t>B</t>
  </si>
  <si>
    <t>m.j.</t>
  </si>
  <si>
    <t>Položka</t>
  </si>
  <si>
    <t>Predpokladané množstvo  m.j.</t>
  </si>
  <si>
    <t>jednotková cena</t>
  </si>
  <si>
    <t>100 m</t>
  </si>
  <si>
    <t>bod</t>
  </si>
  <si>
    <t>vlastník</t>
  </si>
  <si>
    <t>Typ dokumentácie</t>
  </si>
  <si>
    <t>Ekonomická správa</t>
  </si>
  <si>
    <t>Výkresy</t>
  </si>
  <si>
    <t>Pedologický prieskum</t>
  </si>
  <si>
    <t>Seizmický prieskum</t>
  </si>
  <si>
    <t>Podklady k žiadosti o usporiadanie cestnej siete</t>
  </si>
  <si>
    <t>Správa</t>
  </si>
  <si>
    <t>Prílohy</t>
  </si>
  <si>
    <t>Netechnické zhrnutie</t>
  </si>
  <si>
    <t>Potrebný počet hodín</t>
  </si>
  <si>
    <t xml:space="preserve"> - Uchádzač vypĺňa bunky označené žltou farbou  </t>
  </si>
  <si>
    <t>Oznámenie o zmene navrhovanej činnosti (8a) po vypracovaní DSP</t>
  </si>
  <si>
    <t>Špecifikácia ceny prác</t>
  </si>
  <si>
    <t>hod</t>
  </si>
  <si>
    <t>Zoznam dotknutých parciel</t>
  </si>
  <si>
    <t>Tabuľka č.1</t>
  </si>
  <si>
    <t>Situácia dotknutých pozemkov</t>
  </si>
  <si>
    <t>parcela</t>
  </si>
  <si>
    <t>Cena za m.j.  
v €  bez DPH</t>
  </si>
  <si>
    <t xml:space="preserve">         </t>
  </si>
  <si>
    <t>Špecifikácia ceny</t>
  </si>
  <si>
    <t xml:space="preserve">Hluková štúdia </t>
  </si>
  <si>
    <t xml:space="preserve">Archeologický prieskum </t>
  </si>
  <si>
    <t xml:space="preserve">Korózny a geoelektrický prieskum </t>
  </si>
  <si>
    <t>B1</t>
  </si>
  <si>
    <t>B2</t>
  </si>
  <si>
    <t>Dokumentácia stavebného zámeru</t>
  </si>
  <si>
    <t>Prieskumy a štúdie</t>
  </si>
  <si>
    <t>Dopravnoinžinierske prieskumy a štúdie</t>
  </si>
  <si>
    <t>Environmentálne prieskumy a štúdie</t>
  </si>
  <si>
    <t>Súvisiaca dokumentácia</t>
  </si>
  <si>
    <t>Dokumentácia pre vyňatie z LP a z PP</t>
  </si>
  <si>
    <t>DPH 23 %</t>
  </si>
  <si>
    <t>Dokladová časť</t>
  </si>
  <si>
    <t>Geologické prieskumy</t>
  </si>
  <si>
    <t>Ostatné prieskumy</t>
  </si>
  <si>
    <t>Sprievodná správa (pre potreby územného konania v zmysle vyhlášky č.453/2000 Z.z.)</t>
  </si>
  <si>
    <t>Vyhodnotenie spôsobu zapracovania podmienok určených v rozhodnutí vydanom   v zisťovacom konaní alebo v záverečnom stanovisku MŽP SR</t>
  </si>
  <si>
    <t>Technická správa</t>
  </si>
  <si>
    <t>Ekonomická správa (analýza nákladov a výnosov CBA)</t>
  </si>
  <si>
    <t>Návrh na plnenie kritéria</t>
  </si>
  <si>
    <t>1. Názov predmetu zákazky:</t>
  </si>
  <si>
    <t>2. Identifikácia uchádzača</t>
  </si>
  <si>
    <t>Obchodné meno:</t>
  </si>
  <si>
    <t>Sídlo/miesto podnikania:</t>
  </si>
  <si>
    <t>IČO:</t>
  </si>
  <si>
    <t>Kontaktná osoba:</t>
  </si>
  <si>
    <t>Tel. č.:</t>
  </si>
  <si>
    <t>E-mail:</t>
  </si>
  <si>
    <t>V ....................... dňa: ...............</t>
  </si>
  <si>
    <t>...........................................................</t>
  </si>
  <si>
    <t>meno, priezvisko a podpis osoby</t>
  </si>
  <si>
    <t>oprávnenej konať v mene uchádzača</t>
  </si>
  <si>
    <t>Názov predmetu zákazky:</t>
  </si>
  <si>
    <t xml:space="preserve">Dokumentácia stavebného zámeru (DSZ) </t>
  </si>
  <si>
    <t>Tabuľka č.3</t>
  </si>
  <si>
    <t xml:space="preserve"> Dokumentácia stavebného zámeru</t>
  </si>
  <si>
    <t>Doklady  a povolenia</t>
  </si>
  <si>
    <t xml:space="preserve"> - Uchádzač zahrnie do ceny rozmnožovacie a kompletačné práce na jednotlivé prílohy dokumentácie podľa požiadavky na počet výtlačkov v prílohe B1 1 a v zmysle rozsahu v prílohe B1 4  </t>
  </si>
  <si>
    <t>Tabuľka č.5</t>
  </si>
  <si>
    <t>Tabuľka č.2</t>
  </si>
  <si>
    <t>Tabuľka č.4</t>
  </si>
  <si>
    <t>cena celkom (€)</t>
  </si>
  <si>
    <t>G.1  Dokumentácia meračských prác</t>
  </si>
  <si>
    <t>G.1.1</t>
  </si>
  <si>
    <t>Účelová mapa (vrátane zamerania, overenia a vytýč. inž. sietí)</t>
  </si>
  <si>
    <t>1 ha</t>
  </si>
  <si>
    <t>G.1.2</t>
  </si>
  <si>
    <t>Vytyčovacia sieť</t>
  </si>
  <si>
    <t>G.1.3</t>
  </si>
  <si>
    <t>Vyhotovenie podkladov pre všetky druhy GP</t>
  </si>
  <si>
    <t xml:space="preserve">G.2  Dokumentácia pre majetkovoprávne vysporiadanie </t>
  </si>
  <si>
    <t xml:space="preserve">G.2.1 </t>
  </si>
  <si>
    <t>GP pre trvalý záber</t>
  </si>
  <si>
    <t xml:space="preserve">G.2.2 </t>
  </si>
  <si>
    <t>GP pre dočasné zábery a zábery do 1 roka</t>
  </si>
  <si>
    <t xml:space="preserve">G.2.3 </t>
  </si>
  <si>
    <t>GP na vyznačenie vecného bremena (inžinierská sieť)</t>
  </si>
  <si>
    <t xml:space="preserve">G.2.4 </t>
  </si>
  <si>
    <t>Výkupné elaboráty</t>
  </si>
  <si>
    <t xml:space="preserve">G.2.5 </t>
  </si>
  <si>
    <t xml:space="preserve">G.2.6 </t>
  </si>
  <si>
    <t xml:space="preserve"> - Uchádzač zadáva ceny na 2 desatinné miesta</t>
  </si>
  <si>
    <t>Uvedené počty merných jednotiek sú len orientačné a slúžia pre potreby verejnej súťaže. Zhotoviteľ môže fakturovať len skutočne vykonané práce.</t>
  </si>
  <si>
    <t>Tabuľka č.6</t>
  </si>
  <si>
    <t>Podrobný  inžinierskogeologický  a hydrogeologický prieskum</t>
  </si>
  <si>
    <t>Rozptylová štúdia</t>
  </si>
  <si>
    <t>Dendrologický prieskum</t>
  </si>
  <si>
    <t>Posúdenie súladu s Rámcovou smernicou o vodách</t>
  </si>
  <si>
    <t>Primerané posúdenie na Natura 2000 vrátane kumulatívnych vplyvov</t>
  </si>
  <si>
    <t>Posúdenie na klimatické zmeny</t>
  </si>
  <si>
    <t>Hodnotenie vplyvov na verejné zdravie (HIA)</t>
  </si>
  <si>
    <t>Projekt monitoringu vybraných zložiek životného prostredia</t>
  </si>
  <si>
    <t>Vibračná štúdia</t>
  </si>
  <si>
    <t xml:space="preserve">Inventarizácia a spoločenské ohodnotenie biotopov </t>
  </si>
  <si>
    <t>Migračná štúdia</t>
  </si>
  <si>
    <t>Radonový prieskum</t>
  </si>
  <si>
    <t>Pyrotechnický prieskum</t>
  </si>
  <si>
    <t>Svetelnotechnická štúdia</t>
  </si>
  <si>
    <t>Geotechnický monitoring mimo tunelov</t>
  </si>
  <si>
    <t>Ochranné opatrenia pre obmedzenie vplyvu bludných prúdov</t>
  </si>
  <si>
    <t>Dokumentácia pre ŽSR</t>
  </si>
  <si>
    <t>Návrh projektu organizácie výstavby</t>
  </si>
  <si>
    <t>B 1</t>
  </si>
  <si>
    <t xml:space="preserve">B 2 </t>
  </si>
  <si>
    <t>Technická správa (pre potreby územného konania v zmysle vyhlášky č.453/2000 Z.z.)</t>
  </si>
  <si>
    <t xml:space="preserve">Písomnosti a výkresy objektov </t>
  </si>
  <si>
    <t>Pozdĺžny profil</t>
  </si>
  <si>
    <t>Koordinačné výkresy</t>
  </si>
  <si>
    <t>Ortofotomapa M 1:10 000</t>
  </si>
  <si>
    <t>Ortofotomapa M 1:2 000</t>
  </si>
  <si>
    <t>Prehľadná situácia M 1:10 000</t>
  </si>
  <si>
    <t>Ďalšie prieskumy, ktoré určí príslušný orgán štátnej správy</t>
  </si>
  <si>
    <t>Monitoring</t>
  </si>
  <si>
    <t>Bezpečnosť</t>
  </si>
  <si>
    <t>Dopravné prieskumy</t>
  </si>
  <si>
    <t>Dopravný model a prognóza</t>
  </si>
  <si>
    <t>Dopravnoinžinierska analýza</t>
  </si>
  <si>
    <t>F1.1</t>
  </si>
  <si>
    <t>G4.1</t>
  </si>
  <si>
    <t>G6.1</t>
  </si>
  <si>
    <t>G6.2</t>
  </si>
  <si>
    <t>G6.3</t>
  </si>
  <si>
    <t>F4.1</t>
  </si>
  <si>
    <t>F4.2</t>
  </si>
  <si>
    <t>F4.3</t>
  </si>
  <si>
    <t>F4.4</t>
  </si>
  <si>
    <t>F4.6</t>
  </si>
  <si>
    <t>F4.7</t>
  </si>
  <si>
    <t>F3.1</t>
  </si>
  <si>
    <t>F2.2.1</t>
  </si>
  <si>
    <t>F2.1</t>
  </si>
  <si>
    <t>F2.3</t>
  </si>
  <si>
    <t>F2.4</t>
  </si>
  <si>
    <t>F2.5</t>
  </si>
  <si>
    <t>F2.6</t>
  </si>
  <si>
    <t>F2.7</t>
  </si>
  <si>
    <t>F2.8</t>
  </si>
  <si>
    <t>F2.9</t>
  </si>
  <si>
    <t>F2.10</t>
  </si>
  <si>
    <t>F1.2</t>
  </si>
  <si>
    <t>F1.3</t>
  </si>
  <si>
    <t>Dopravné značenie celej stavby M 1:1000</t>
  </si>
  <si>
    <t xml:space="preserve">Vypracovanie DSP v podrobnosti DRS, Oznámenia 8a, DSZ, Bezpečnostný audit pre stavbu Diaľnica D2 križovatka Bratislava - Čunovo </t>
  </si>
  <si>
    <t>Tabuľky č. 1 - 7</t>
  </si>
  <si>
    <t>A1</t>
  </si>
  <si>
    <t>TERÉNNE PRÁCE</t>
  </si>
  <si>
    <t>jadrové inžinierskogeologické vrty vrátane prípravných prác, zriadenia staveniska, prvotnej hmotnej dokumentácie vrtného jadra, ovzorkovania, spätnej úpravy vrtu a dopravy</t>
  </si>
  <si>
    <t>jadrové IG vrty pre presiometrické/dilatometrické skúšky, vrátane prípravných prác, zriadenia staveniska, prvotnej hmotnej dokumentácie vrtného jadra, ovzorkovania, spätnej úpravy vrtu a dopravy</t>
  </si>
  <si>
    <t>presiometrické skúšky vo vrte - priemerný náklad s vyhodnotením</t>
  </si>
  <si>
    <t>pozorovacie jadrové HG vrty na sledovanie HPV so zabudovaním, vrátane príprav. prác, zriadenia staveniska, prvotnej hmotnej dokumentácie vrtného jadra, ovzorkovania, označenia vrtu tyčou min. 1,5 m vysokou, spätnej úpravy terénu a dopravy</t>
  </si>
  <si>
    <t>pozorovacie jadrové vrty na realizáciu vsakovacích skúšok s dočasným zabudovaním, vrátane príprav. prác, zriadenia staveniska, prvotnej hmotnej dokumentácie vrtného jadra, ovzorkovania, spätnej úpravy vrtu a dopravy</t>
  </si>
  <si>
    <t>hydrogeologické jadrové vrty na sledovanie HPV s dočasným zabudovaním, vrátane príprav. prác, zriadenia staveniska, prvotnej hmotnej dokumentácie vrtného jadra, ovzorkovania, označenia vrtu tyčou min. 1,5 m vysokou, spätnej úpravy terénu a dopravy</t>
  </si>
  <si>
    <t>vsakovacia skúška (na 1 vrte)</t>
  </si>
  <si>
    <r>
      <t>dynamické penetračné sondy s vyhodnotením, vrátane prípravných prác, zriadenia staveniska, spätnej úpr</t>
    </r>
    <r>
      <rPr>
        <sz val="9"/>
        <rFont val="Arial CE"/>
        <charset val="238"/>
      </rPr>
      <t>avy terénu a dopravy</t>
    </r>
  </si>
  <si>
    <r>
      <t>statické penetračné sondy s vyhodnotením, vrátane prípravných prác, zriadenia staveniska, spätne</t>
    </r>
    <r>
      <rPr>
        <sz val="9"/>
        <rFont val="Arial CE"/>
        <charset val="238"/>
      </rPr>
      <t>j úpravy terénu a dopravy</t>
    </r>
  </si>
  <si>
    <t>kopané sondy - šachtice, pažené, hĺbka do 6m, vrátane prípravných prác, zriadenia staveniska, spätnej úpravy terénu a dopravy</t>
  </si>
  <si>
    <t>dočasné prístupové cesty (vrátane všetkých potrebných úkonov a povolení na výstavbu prístupovej cesty, popr. uvedenie terénu do pôvodného stavu - stavebná technika, zemné práce, výrub stromov)</t>
  </si>
  <si>
    <t>A2</t>
  </si>
  <si>
    <t>GEOFYZIKÁLNE PRÁCE</t>
  </si>
  <si>
    <t>elektrická odporová tomografia - multielektródový systém (ERT) - priemerný náklad s vyhodnotením</t>
  </si>
  <si>
    <t>metóda elektromagnetického dipólového profilovania (DEMP) - priemerný náklad s vyhodnotením</t>
  </si>
  <si>
    <t>profilové merania s georadarom (GPR) - priemerný náklad s vyhodnotením</t>
  </si>
  <si>
    <t>seizmické metódy - plytká seizmika - priemerný náklad s vyhodnotením</t>
  </si>
  <si>
    <t>karotážne metódy - priemerný náklad s vyhodnotením</t>
  </si>
  <si>
    <t>LABORATÓRNE PRÁCE – mechanika zemín</t>
  </si>
  <si>
    <t>zeminy - porušené vzorky - klasifikačný rozbor pre zatriedenie podľa STN 72 1001</t>
  </si>
  <si>
    <t>zeminy - neporušené vzorky - klasifikačný rozbor pre zatriedenie podľa STN 72 1001 + merná hmotnosť + objemová hmotnosť</t>
  </si>
  <si>
    <t>zeminy - technologické vzorky - klasifikačný rozbor pre zatriedenie podľa STN 72 1001 + merná hmotnosť</t>
  </si>
  <si>
    <t>zeminy - stanovenie obsahu organických látok</t>
  </si>
  <si>
    <t>zeminy - stanovenie obsahu uhličitanov</t>
  </si>
  <si>
    <r>
      <t>zeminy - stlačiteľno</t>
    </r>
    <r>
      <rPr>
        <sz val="9"/>
        <rFont val="Arial CE"/>
        <charset val="238"/>
      </rPr>
      <t>sť  s re</t>
    </r>
    <r>
      <rPr>
        <sz val="9"/>
        <color theme="1"/>
        <rFont val="Arial CE"/>
        <charset val="238"/>
      </rPr>
      <t>konsolidáciou (2 rekonsolidačné + 4 zaťažovacie + 1 odľahčovací stupeň)</t>
    </r>
  </si>
  <si>
    <t>zeminy - stanovenie časového súčiniteľa konsolidácie, cv (1 zaťažovací stupeň)</t>
  </si>
  <si>
    <t>zeminy - stanovenie napúčacieho tlaku v oedometri</t>
  </si>
  <si>
    <t>zeminy - presadavosť / napúčavosť po skúške stlačiteľnosti</t>
  </si>
  <si>
    <t>zeminy - bobtnavosť (napúčavosť)</t>
  </si>
  <si>
    <r>
      <t>zeminy - triaxiálna š</t>
    </r>
    <r>
      <rPr>
        <sz val="9"/>
        <rFont val="Arial CE"/>
        <charset val="238"/>
      </rPr>
      <t>myková skúška UU</t>
    </r>
  </si>
  <si>
    <t>zeminy - pevnosť v prostom tlaku (3 valčeky)</t>
  </si>
  <si>
    <t>zeminy - priepustnosť jemnozrnných zemín v triax. komore</t>
  </si>
  <si>
    <r>
      <t>zeminy - stanovenie pomeru únosnosti CBR ze</t>
    </r>
    <r>
      <rPr>
        <sz val="9"/>
        <rFont val="Arial CE"/>
        <charset val="238"/>
      </rPr>
      <t>mín, bez sýtenia</t>
    </r>
  </si>
  <si>
    <r>
      <t>zemin</t>
    </r>
    <r>
      <rPr>
        <sz val="9"/>
        <rFont val="Arial CE"/>
        <charset val="238"/>
      </rPr>
      <t>y - zhutniteľnosť súdržných zemín</t>
    </r>
    <r>
      <rPr>
        <sz val="9"/>
        <color theme="1"/>
        <rFont val="Arial CE"/>
        <charset val="238"/>
      </rPr>
      <t xml:space="preserve"> Proctor standard</t>
    </r>
  </si>
  <si>
    <t>zeminy - zhutniteľnosť nesúdržných zemín (ID) - skúška min. a max. objemovej hmotnosti</t>
  </si>
  <si>
    <t>LABORATÓRNE PRÁCE – chémia vôd a zemín</t>
  </si>
  <si>
    <t>povrchová voda - fyzikálno-chemický rozbor v rozsahu podľa prílohy.č.9 časti B1</t>
  </si>
  <si>
    <t>povrchová voda - biologické prvky kvality v rozsahu prílohy.č.9 časti B1</t>
  </si>
  <si>
    <t>podzemná voda - fyzikálno-chemický rozbor v rozsahu podľa prílohy.č.9 časti B1</t>
  </si>
  <si>
    <t xml:space="preserve">základný fyzikálno-chemický rozbor + agresivita (STN EN-206+A2) a STN 03 8375 </t>
  </si>
  <si>
    <t>minimálna analýza pre pitnú vodu podľa vyhlášky MŽP SR č. 91/2023 Z.z.</t>
  </si>
  <si>
    <t>úplná analýza pitnej vody podľa vyhlášky MŽP SR č. 91/2023 Z.z.</t>
  </si>
  <si>
    <t xml:space="preserve">rozbor zeminy - agresivita (STN EN-206+A2) </t>
  </si>
  <si>
    <t xml:space="preserve">MERAČSKÉ PRÁCE </t>
  </si>
  <si>
    <t xml:space="preserve">vytýčenie vrtov, penetračných sond, šachtíc, bodov GF </t>
  </si>
  <si>
    <t>polohové a výškové zameranie vrtov, penetračných sond, šachtíc, bodov geofyzikálnych profilov a odberných miest na povrchovom toku s vyhodnotením</t>
  </si>
  <si>
    <t>PRÁCE GEOLOGICKEJ SLUŽBY</t>
  </si>
  <si>
    <t>projekt geologickej úlohy (2x paré pre NDS)</t>
  </si>
  <si>
    <t>vzorkovanie - porušené vzorky + agresivita zemín</t>
  </si>
  <si>
    <t>vzorkovanie - neporušené vzorky</t>
  </si>
  <si>
    <t>vzorkovanie - technologické vzorky + vzorky mechaniky hornín</t>
  </si>
  <si>
    <t>obmedzenie cestnej premávky na diaľnici D2, na ceste I/2 a ceste III. triedy v smere na Vodné dielo Gabčíkovo (zabezpečenie povolenia u PZ SR a SSC) a zabezpečenie dopravného značenia</t>
  </si>
  <si>
    <t>kontrolné meranie hladiny podzemnej vody</t>
  </si>
  <si>
    <t>hydrogeologický posudok ovplyvnenia podzemných a povrchových vôd, zdrojov pitnej vody a ostatných vodných zdrojov v zmysle požiadaviek uvedených v textovej prílohe</t>
  </si>
  <si>
    <t>SHMÚ údaje - kvalita povrchovej vody a kvality podzemnej vody v zymsle prílohy č. 9 časti B1</t>
  </si>
  <si>
    <t>rok</t>
  </si>
  <si>
    <t>SHMÚ údaje - objekt pozorovacej siete kvantity podzemných vôd - denné údaje o hladine podzemnej vody a denné teploty vody</t>
  </si>
  <si>
    <t>SHMÚ údaje z najbližšej klimatologickej/zrážkomernej stanice - denné úhrny zrážok a priemerné denné teploty</t>
  </si>
  <si>
    <t>A 1.1</t>
  </si>
  <si>
    <t>A 1.2</t>
  </si>
  <si>
    <t>Celková situácia M 1:5 000</t>
  </si>
  <si>
    <t>Všeobecné výkresy</t>
  </si>
  <si>
    <t>Demolácie</t>
  </si>
  <si>
    <t>Propagácia - vizualizácie, animácie</t>
  </si>
  <si>
    <t>Písomnosti a výkresy stavebných objektov</t>
  </si>
  <si>
    <t>F2.2.2</t>
  </si>
  <si>
    <t>F3.3</t>
  </si>
  <si>
    <t>G4.2</t>
  </si>
  <si>
    <t>Informačná bezpečnosť a fyzická a objektová bezpečnosť</t>
  </si>
  <si>
    <t>F 3.2</t>
  </si>
  <si>
    <t>Štúdia využitia vyťaženého horninového materiálu</t>
  </si>
  <si>
    <t>Protipožiarna bezpečnosť</t>
  </si>
  <si>
    <t>G4.3</t>
  </si>
  <si>
    <t>Projekt seizmického monitoringu</t>
  </si>
  <si>
    <t>G6.5</t>
  </si>
  <si>
    <t xml:space="preserve">Zhotoviteľ môže fakturovať len skutočne vykonané práce, ktoré boli objednávateľom odsúhlasené. </t>
  </si>
  <si>
    <t>Množstvá sú len informatívne pre účel vyhodnotenia súťaže.</t>
  </si>
  <si>
    <t>DPH 23 % v EUR</t>
  </si>
  <si>
    <t>Navrhovaná cena EUR s DPH</t>
  </si>
  <si>
    <t xml:space="preserve">Cena spolu v EUR bez DPH </t>
  </si>
  <si>
    <t>Cena spolu v EUR bez DPH (A1 + A2 + B1 + B2 + C + D)</t>
  </si>
  <si>
    <t>DPH 23% v EUR</t>
  </si>
  <si>
    <t>Navrhovaná cena s DPH v EUR</t>
  </si>
  <si>
    <t xml:space="preserve"> - Uchádzač zahrnie do ceny rozmnožovacie a kompletačné práce na jednotlivé prílohy dokumentácie</t>
  </si>
  <si>
    <t xml:space="preserve">  podľa požiadavky na počet výtlačkov v prílohe B1 01 a v zmysle rozsahu v prílohe B1 03 </t>
  </si>
  <si>
    <t>Uchádzač označí či je alebo nie je platiteľom DPH:</t>
  </si>
  <si>
    <t>Som/Nie som platiteľom DPH</t>
  </si>
  <si>
    <t xml:space="preserve">   Pri ocenení DSZ je potrebné brať do úvahy využiteľnosť častí spracovaných v DSP.</t>
  </si>
  <si>
    <t>V.................................., dňa .............................................</t>
  </si>
  <si>
    <r>
      <t>záverečné spracovanie: grafické prílohy (prehľadná situácia, situácia všetkých prieskumných -t.j. archívnych i realizovaných- diel a profilov, účelová inžinierskogeologická mapa - inžinierskogeologické mapovanie, pozdĺžne a priečne IG rezy</t>
    </r>
    <r>
      <rPr>
        <sz val="9"/>
        <color rgb="FFFF0000"/>
        <rFont val="Arial CE"/>
        <charset val="238"/>
      </rPr>
      <t xml:space="preserve"> </t>
    </r>
    <r>
      <rPr>
        <sz val="9"/>
        <rFont val="Arial CE"/>
        <charset val="238"/>
      </rPr>
      <t xml:space="preserve">s vysvetlivkami, účelová </t>
    </r>
    <r>
      <rPr>
        <sz val="9"/>
        <color theme="1"/>
        <rFont val="Arial CE"/>
        <charset val="238"/>
      </rPr>
      <t xml:space="preserve">hydrogeologická mapa podľa požiadaviek v prílohe č. 9 časti B1 s vysvetlivkami, </t>
    </r>
    <r>
      <rPr>
        <sz val="9"/>
        <rFont val="Arial CE"/>
        <charset val="238"/>
      </rPr>
      <t xml:space="preserve">hg mapa rajónov a útvarov, </t>
    </r>
    <r>
      <rPr>
        <sz val="9"/>
        <color theme="1"/>
        <rFont val="Arial CE"/>
        <charset val="238"/>
      </rPr>
      <t xml:space="preserve">stabilitné výpočty násypov, sledovanie hladiny podzemnej vody so zhodnotením, ) a textové prílohy (inžinierskogeologické a hydrogeologické zhodnotenie územia, geotechnické zhodnotenie trasy a zakladania mostných objektov, </t>
    </r>
    <r>
      <rPr>
        <sz val="9"/>
        <rFont val="Arial CE"/>
        <charset val="238"/>
      </rPr>
      <t>horninového masívu,</t>
    </r>
    <r>
      <rPr>
        <sz val="9"/>
        <color theme="1"/>
        <rFont val="Arial CE"/>
        <charset val="238"/>
      </rPr>
      <t xml:space="preserve"> geologická písomná dokumentácia vrtov</t>
    </r>
    <r>
      <rPr>
        <sz val="9"/>
        <rFont val="Arial CE"/>
        <charset val="238"/>
      </rPr>
      <t>, šachtíc</t>
    </r>
    <r>
      <rPr>
        <sz val="9"/>
        <color theme="1"/>
        <rFont val="Arial CE"/>
        <charset val="238"/>
      </rPr>
      <t xml:space="preserve"> - archívnych i realizovaných, fotodokumentácia prieskumných diel po odvrtaní, fotodokumentácia prieskumných diel po spätnom zásype, výsledky laboratórných skúšok, výsledky terénnych skúšok, výsledky geofyzikálných prác, stabilitné výpočty, meračská správa všetkých prieskumných diel , geofyz. profilov, technická správa) + vypracovanie hydrogeologického posudku + CD/DVD, ktoré obsahuje všetky grafické a textové prílohy (nezabezpečené proti tlačeniu a kopírovaniu) + repro-grafické práce - počet výtlačkov dokumentácie podľa časti</t>
    </r>
    <r>
      <rPr>
        <b/>
        <sz val="9"/>
        <color rgb="FFFF0000"/>
        <rFont val="Arial CE"/>
        <charset val="238"/>
      </rPr>
      <t xml:space="preserve"> B.1 Príloha č. 1 a časti B.1 Príloha č. 3</t>
    </r>
  </si>
  <si>
    <t xml:space="preserve">Dokumentácia meračských prác a Dokumentácia pre majetkovoprávne vysporiadanie </t>
  </si>
  <si>
    <t>Audit bezpečnosti pozemnej premávky</t>
  </si>
  <si>
    <t>Príloha č. 1 Časti B.2 
(zároveň aj ako Príloha č. 1 zmluvy)</t>
  </si>
  <si>
    <t>Vypracovanie dokumentácie stavebného zámeru (DSZ), dokumentácie pre stavebné povolenie (DSP), Oznámenia o zmene navrhovanej činnosti 8a po vypracovaní DSP (8a po DSP) a auditu bezpečnosti pozemnej konunikácie stavby</t>
  </si>
  <si>
    <t>Diaľnica D2 križovatka Bratislava - Čunovo</t>
  </si>
  <si>
    <t>Podrobný inžinierskogeologický a hydrogeologický prieskum pre DSP</t>
  </si>
  <si>
    <t>Uchádzač (Zhotoviteľ) bude akceptovať zníženie celkovej ceny v prípade, že časť predmetu zákazky sa na podnet Verejného obstarávateľa (Objednávateľa) nebude realizovať.</t>
  </si>
  <si>
    <t>Oznámenie o zmene navrhovanej činnosti v zmysle prílohy 8a zákona č. 24/2006 (Oznámenie 8a)</t>
  </si>
  <si>
    <t>Dokumentácia na stavebné povolenie (DSP)</t>
  </si>
  <si>
    <t>Audit bezpečnosti pozemnej komunikácie</t>
  </si>
  <si>
    <t>Navrhovaná cena za celý predmet zákazky vyjadrená v EUR bez DPH</t>
  </si>
  <si>
    <t>Kritérium</t>
  </si>
  <si>
    <t>Cena v € bez DPH</t>
  </si>
  <si>
    <t>Cena v € s DPH</t>
  </si>
  <si>
    <t>Tabuľka č.7</t>
  </si>
  <si>
    <t>Príloha č. 1 Časti A.2</t>
  </si>
  <si>
    <t>3. Návrh na plnenie kritéria:</t>
  </si>
  <si>
    <t>A 2</t>
  </si>
  <si>
    <t>A 3</t>
  </si>
  <si>
    <t>D 1</t>
  </si>
  <si>
    <t>D 2 až 9</t>
  </si>
  <si>
    <t>G 1</t>
  </si>
  <si>
    <t>G 2</t>
  </si>
  <si>
    <t>G 3</t>
  </si>
  <si>
    <t>G 4</t>
  </si>
  <si>
    <t>F 3</t>
  </si>
  <si>
    <t>F 4</t>
  </si>
  <si>
    <t>G 6</t>
  </si>
  <si>
    <t>F 1</t>
  </si>
  <si>
    <t>F 2</t>
  </si>
  <si>
    <t>G 7</t>
  </si>
  <si>
    <t>G 8</t>
  </si>
  <si>
    <t>G 9</t>
  </si>
  <si>
    <t>cena celkom (€)
bez DPH</t>
  </si>
  <si>
    <t>Celková cena v €
bez DPH</t>
  </si>
  <si>
    <t>Dokumentácia pre majetkovoprávne vysporiadanie</t>
  </si>
  <si>
    <t>Dokumentácia na stavebné povolenie (DSP) bez časti G1, G2 a G3</t>
  </si>
  <si>
    <t>Časti G1, G2 a G3</t>
  </si>
  <si>
    <t>F2.11</t>
  </si>
  <si>
    <t>Ostatné podklady, prieskumy a štúdie</t>
  </si>
  <si>
    <t>Vypracovanie dokumentácie stavebného zámeru (DSZ), dokumentácie pre stavebné povolenie (DSP), Oznámenia o zmene navrhovanej činnosti 8a po vypracovaní DSP (8a po DSP) a auditu bezpečnostnosti pozemnej komunikácie stavby 
DIAĽNICA D2 KRIŽOVATKA BRATISLAVA - ČUNOVO</t>
  </si>
  <si>
    <t>Časť 1 a)</t>
  </si>
  <si>
    <t>Časť 1 b)</t>
  </si>
  <si>
    <t xml:space="preserve">Cena celkom:  </t>
  </si>
  <si>
    <t>počet m.j.</t>
  </si>
  <si>
    <t xml:space="preserve">Časť </t>
  </si>
  <si>
    <t>Dielo č. 1</t>
  </si>
  <si>
    <t>Dielo č. 2</t>
  </si>
  <si>
    <t>Dielo č. 3</t>
  </si>
  <si>
    <t>Dielo č.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</si>
</sst>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164" formatCode="_-* #,##0.00\ &quot;Sk&quot;_-;\-* #,##0.00\ &quot;Sk&quot;_-;_-* &quot;-&quot;??\ &quot;Sk&quot;_-;_-@_-"/>
    <numFmt numFmtId="165" formatCode="_-* #,##0.00\ _S_k_-;\-* #,##0.00\ _S_k_-;_-* &quot;-&quot;??\ _S_k_-;_-@_-"/>
    <numFmt numFmtId="166" formatCode="_-* #,##0.00\ [$€-1]_-;\-* #,##0.00\ [$€-1]_-;_-* &quot;-&quot;??\ [$€-1]_-;_-@_-"/>
    <numFmt numFmtId="167" formatCode="#,##0.00\ [$€-1]"/>
    <numFmt numFmtId="168" formatCode="[$€-2]\ #,##0.00"/>
    <numFmt numFmtId="169" formatCode="#,##0.00\ &quot;€&quot;"/>
    <numFmt numFmtId="170" formatCode="#,##0.00_ ;\-#,##0.00\ "/>
  </numFmts>
  <fonts count="49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0"/>
      <color indexed="10"/>
      <name val="Arial CE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 CE"/>
      <family val="2"/>
      <charset val="238"/>
    </font>
    <font>
      <sz val="1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 CE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 CE"/>
      <charset val="238"/>
    </font>
    <font>
      <b/>
      <sz val="22"/>
      <name val="Arial CE"/>
      <family val="2"/>
      <charset val="238"/>
    </font>
    <font>
      <b/>
      <sz val="14"/>
      <name val="Arial CE"/>
      <charset val="238"/>
    </font>
    <font>
      <sz val="11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9"/>
      <name val="Arial CE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</font>
    <font>
      <sz val="9"/>
      <color theme="1"/>
      <name val="Arial CE"/>
      <charset val="238"/>
    </font>
    <font>
      <b/>
      <sz val="9"/>
      <color theme="1"/>
      <name val="Arial CE"/>
      <charset val="238"/>
    </font>
    <font>
      <sz val="11"/>
      <color theme="1"/>
      <name val="Arial CE"/>
      <charset val="238"/>
    </font>
    <font>
      <sz val="9"/>
      <name val="Arial CE"/>
      <charset val="238"/>
    </font>
    <font>
      <b/>
      <sz val="9"/>
      <color rgb="FFFF0000"/>
      <name val="Arial CE"/>
      <charset val="238"/>
    </font>
    <font>
      <sz val="9"/>
      <color rgb="FFFF0000"/>
      <name val="Arial CE"/>
      <charset val="238"/>
    </font>
    <font>
      <b/>
      <sz val="8"/>
      <name val="Arial"/>
      <family val="2"/>
      <charset val="238"/>
    </font>
    <font>
      <b/>
      <sz val="8"/>
      <color rgb="FFFF0000"/>
      <name val="Arial CE"/>
      <family val="2"/>
      <charset val="238"/>
    </font>
    <font>
      <sz val="9"/>
      <color theme="1"/>
      <name val="Arial CE"/>
      <family val="2"/>
      <charset val="238"/>
    </font>
    <font>
      <i/>
      <sz val="8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0C0C0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165" fontId="1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1" fillId="0" borderId="0"/>
    <xf numFmtId="0" fontId="7" fillId="0" borderId="0"/>
    <xf numFmtId="0" fontId="11" fillId="3" borderId="55" applyNumberFormat="0" applyFont="0" applyAlignment="0" applyProtection="0"/>
    <xf numFmtId="0" fontId="7" fillId="0" borderId="0"/>
    <xf numFmtId="167" fontId="2" fillId="0" borderId="0"/>
    <xf numFmtId="167" fontId="2" fillId="0" borderId="0"/>
    <xf numFmtId="0" fontId="7" fillId="0" borderId="0"/>
    <xf numFmtId="0" fontId="38" fillId="0" borderId="0"/>
    <xf numFmtId="0" fontId="1" fillId="0" borderId="0"/>
  </cellStyleXfs>
  <cellXfs count="498">
    <xf numFmtId="0" fontId="0" fillId="0" borderId="0" xfId="0"/>
    <xf numFmtId="0" fontId="7" fillId="0" borderId="0" xfId="0" applyFont="1" applyProtection="1"/>
    <xf numFmtId="0" fontId="0" fillId="0" borderId="0" xfId="0" applyProtection="1"/>
    <xf numFmtId="16" fontId="9" fillId="0" borderId="0" xfId="0" applyNumberFormat="1" applyFont="1" applyFill="1" applyBorder="1" applyAlignment="1" applyProtection="1">
      <alignment horizontal="left"/>
    </xf>
    <xf numFmtId="0" fontId="4" fillId="0" borderId="0" xfId="0" applyFont="1" applyProtection="1"/>
    <xf numFmtId="0" fontId="0" fillId="0" borderId="0" xfId="0" applyAlignment="1" applyProtection="1">
      <alignment horizontal="right"/>
    </xf>
    <xf numFmtId="0" fontId="0" fillId="0" borderId="0" xfId="0" applyBorder="1" applyProtection="1"/>
    <xf numFmtId="0" fontId="0" fillId="0" borderId="0" xfId="0" applyBorder="1" applyAlignment="1" applyProtection="1">
      <alignment horizontal="right"/>
    </xf>
    <xf numFmtId="0" fontId="13" fillId="0" borderId="0" xfId="0" applyFont="1" applyFill="1" applyBorder="1" applyProtection="1"/>
    <xf numFmtId="0" fontId="7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Protection="1"/>
    <xf numFmtId="0" fontId="0" fillId="0" borderId="0" xfId="0" applyFill="1" applyProtection="1"/>
    <xf numFmtId="0" fontId="16" fillId="0" borderId="0" xfId="0" applyFont="1" applyFill="1" applyAlignment="1" applyProtection="1">
      <alignment vertical="center"/>
    </xf>
    <xf numFmtId="0" fontId="3" fillId="0" borderId="0" xfId="0" applyFont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/>
    <xf numFmtId="0" fontId="17" fillId="0" borderId="0" xfId="0" applyFont="1" applyAlignment="1" applyProtection="1">
      <alignment horizontal="right"/>
    </xf>
    <xf numFmtId="0" fontId="17" fillId="0" borderId="0" xfId="0" applyFont="1" applyAlignment="1" applyProtection="1">
      <alignment horizontal="left" indent="10"/>
    </xf>
    <xf numFmtId="0" fontId="13" fillId="0" borderId="21" xfId="0" applyFont="1" applyBorder="1" applyAlignment="1" applyProtection="1">
      <alignment horizontal="center" vertical="center"/>
    </xf>
    <xf numFmtId="0" fontId="13" fillId="0" borderId="20" xfId="0" applyFont="1" applyBorder="1" applyAlignment="1" applyProtection="1">
      <alignment horizontal="center" vertical="center"/>
    </xf>
    <xf numFmtId="166" fontId="3" fillId="0" borderId="36" xfId="2" applyNumberFormat="1" applyFont="1" applyFill="1" applyBorder="1" applyAlignment="1" applyProtection="1"/>
    <xf numFmtId="166" fontId="3" fillId="0" borderId="33" xfId="2" applyNumberFormat="1" applyFont="1" applyFill="1" applyBorder="1" applyAlignment="1" applyProtection="1"/>
    <xf numFmtId="0" fontId="8" fillId="0" borderId="0" xfId="0" applyFont="1" applyFill="1" applyBorder="1" applyAlignment="1" applyProtection="1">
      <alignment wrapText="1"/>
    </xf>
    <xf numFmtId="0" fontId="15" fillId="0" borderId="0" xfId="0" applyFont="1" applyAlignment="1">
      <alignment horizontal="left" vertical="center"/>
    </xf>
    <xf numFmtId="0" fontId="19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15" fillId="0" borderId="0" xfId="0" applyFont="1" applyProtection="1"/>
    <xf numFmtId="0" fontId="20" fillId="0" borderId="0" xfId="0" applyFont="1" applyFill="1" applyBorder="1" applyAlignment="1" applyProtection="1">
      <alignment horizontal="center" vertical="center"/>
    </xf>
    <xf numFmtId="0" fontId="0" fillId="0" borderId="0" xfId="0" applyFill="1" applyAlignment="1" applyProtection="1">
      <alignment vertical="center"/>
    </xf>
    <xf numFmtId="0" fontId="0" fillId="0" borderId="0" xfId="0" applyFill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168" fontId="12" fillId="0" borderId="0" xfId="0" applyNumberFormat="1" applyFont="1" applyAlignment="1" applyProtection="1">
      <alignment horizontal="center" vertical="center"/>
    </xf>
    <xf numFmtId="168" fontId="12" fillId="0" borderId="0" xfId="0" applyNumberFormat="1" applyFont="1" applyFill="1" applyAlignment="1" applyProtection="1">
      <alignment horizontal="center" vertical="center"/>
    </xf>
    <xf numFmtId="169" fontId="0" fillId="0" borderId="0" xfId="0" applyNumberFormat="1" applyFill="1" applyAlignment="1" applyProtection="1">
      <alignment horizontal="center" vertical="center"/>
    </xf>
    <xf numFmtId="169" fontId="18" fillId="0" borderId="0" xfId="0" applyNumberFormat="1" applyFont="1" applyFill="1" applyAlignment="1" applyProtection="1">
      <alignment horizontal="center" vertical="center"/>
    </xf>
    <xf numFmtId="0" fontId="8" fillId="0" borderId="1" xfId="0" applyFont="1" applyFill="1" applyBorder="1" applyProtection="1"/>
    <xf numFmtId="0" fontId="8" fillId="0" borderId="15" xfId="0" applyFont="1" applyFill="1" applyBorder="1" applyProtection="1"/>
    <xf numFmtId="0" fontId="8" fillId="0" borderId="15" xfId="0" applyFont="1" applyFill="1" applyBorder="1" applyAlignment="1" applyProtection="1">
      <alignment wrapText="1"/>
    </xf>
    <xf numFmtId="0" fontId="8" fillId="0" borderId="17" xfId="0" applyFont="1" applyFill="1" applyBorder="1" applyAlignment="1" applyProtection="1">
      <alignment horizontal="center"/>
    </xf>
    <xf numFmtId="0" fontId="8" fillId="0" borderId="4" xfId="0" applyFont="1" applyFill="1" applyBorder="1" applyAlignment="1" applyProtection="1">
      <alignment horizontal="center"/>
    </xf>
    <xf numFmtId="0" fontId="8" fillId="0" borderId="18" xfId="0" applyFont="1" applyFill="1" applyBorder="1" applyAlignment="1" applyProtection="1">
      <alignment horizontal="center"/>
    </xf>
    <xf numFmtId="0" fontId="8" fillId="0" borderId="2" xfId="0" applyFont="1" applyFill="1" applyBorder="1" applyProtection="1"/>
    <xf numFmtId="0" fontId="9" fillId="0" borderId="0" xfId="0" applyFont="1" applyFill="1" applyBorder="1" applyAlignment="1" applyProtection="1">
      <alignment horizontal="left" wrapText="1"/>
    </xf>
    <xf numFmtId="0" fontId="8" fillId="0" borderId="3" xfId="0" applyFont="1" applyFill="1" applyBorder="1" applyProtection="1"/>
    <xf numFmtId="0" fontId="8" fillId="0" borderId="16" xfId="0" applyFont="1" applyFill="1" applyBorder="1" applyProtection="1"/>
    <xf numFmtId="0" fontId="9" fillId="0" borderId="16" xfId="0" applyFont="1" applyFill="1" applyBorder="1" applyAlignment="1" applyProtection="1">
      <alignment horizontal="center" wrapText="1"/>
    </xf>
    <xf numFmtId="0" fontId="8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 vertical="center"/>
    </xf>
    <xf numFmtId="0" fontId="22" fillId="0" borderId="9" xfId="0" applyFont="1" applyFill="1" applyBorder="1" applyAlignment="1" applyProtection="1">
      <alignment vertical="center" wrapText="1"/>
    </xf>
    <xf numFmtId="166" fontId="9" fillId="0" borderId="33" xfId="0" applyNumberFormat="1" applyFont="1" applyFill="1" applyBorder="1" applyProtection="1"/>
    <xf numFmtId="0" fontId="22" fillId="0" borderId="12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vertical="center" wrapText="1"/>
    </xf>
    <xf numFmtId="0" fontId="22" fillId="0" borderId="6" xfId="0" applyFont="1" applyFill="1" applyBorder="1" applyAlignment="1" applyProtection="1">
      <alignment horizontal="center"/>
    </xf>
    <xf numFmtId="0" fontId="22" fillId="0" borderId="44" xfId="0" applyFont="1" applyFill="1" applyBorder="1" applyAlignment="1" applyProtection="1">
      <alignment horizontal="center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44" xfId="0" applyFont="1" applyFill="1" applyBorder="1" applyAlignment="1" applyProtection="1">
      <alignment horizontal="center" vertical="center"/>
    </xf>
    <xf numFmtId="0" fontId="23" fillId="0" borderId="9" xfId="0" applyFont="1" applyFill="1" applyBorder="1" applyAlignment="1" applyProtection="1">
      <alignment vertical="center" wrapText="1"/>
    </xf>
    <xf numFmtId="0" fontId="9" fillId="0" borderId="9" xfId="0" applyFont="1" applyFill="1" applyBorder="1" applyAlignment="1" applyProtection="1">
      <alignment horizontal="center" vertical="center"/>
    </xf>
    <xf numFmtId="0" fontId="22" fillId="0" borderId="12" xfId="0" applyFont="1" applyFill="1" applyBorder="1" applyAlignment="1" applyProtection="1">
      <alignment horizontal="center"/>
    </xf>
    <xf numFmtId="0" fontId="23" fillId="0" borderId="56" xfId="0" applyFont="1" applyFill="1" applyBorder="1" applyAlignment="1" applyProtection="1">
      <alignment horizontal="justify" wrapText="1"/>
    </xf>
    <xf numFmtId="0" fontId="9" fillId="0" borderId="45" xfId="0" applyFont="1" applyFill="1" applyBorder="1" applyAlignment="1" applyProtection="1">
      <alignment vertical="center" wrapText="1"/>
    </xf>
    <xf numFmtId="0" fontId="9" fillId="0" borderId="12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right"/>
    </xf>
    <xf numFmtId="0" fontId="25" fillId="0" borderId="37" xfId="0" applyFont="1" applyBorder="1" applyAlignment="1" applyProtection="1">
      <alignment vertical="center" wrapText="1"/>
    </xf>
    <xf numFmtId="0" fontId="25" fillId="0" borderId="51" xfId="0" applyFont="1" applyBorder="1" applyAlignment="1" applyProtection="1">
      <alignment vertical="center" wrapText="1"/>
    </xf>
    <xf numFmtId="0" fontId="25" fillId="0" borderId="54" xfId="0" applyFont="1" applyBorder="1" applyAlignment="1" applyProtection="1">
      <alignment vertical="center" wrapText="1"/>
    </xf>
    <xf numFmtId="0" fontId="3" fillId="0" borderId="13" xfId="0" applyFont="1" applyBorder="1" applyProtection="1"/>
    <xf numFmtId="0" fontId="24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Protection="1"/>
    <xf numFmtId="0" fontId="7" fillId="0" borderId="0" xfId="0" applyFont="1" applyAlignment="1" applyProtection="1">
      <alignment vertical="center"/>
    </xf>
    <xf numFmtId="0" fontId="29" fillId="0" borderId="0" xfId="0" applyFont="1" applyProtection="1"/>
    <xf numFmtId="0" fontId="30" fillId="0" borderId="0" xfId="0" applyFont="1" applyProtection="1"/>
    <xf numFmtId="0" fontId="30" fillId="0" borderId="0" xfId="0" applyFont="1" applyFill="1" applyAlignment="1" applyProtection="1">
      <alignment horizontal="right"/>
    </xf>
    <xf numFmtId="0" fontId="30" fillId="0" borderId="0" xfId="0" applyFont="1" applyAlignment="1" applyProtection="1"/>
    <xf numFmtId="0" fontId="31" fillId="0" borderId="0" xfId="0" applyFont="1" applyFill="1" applyAlignment="1" applyProtection="1">
      <alignment horizontal="right"/>
    </xf>
    <xf numFmtId="0" fontId="7" fillId="0" borderId="0" xfId="0" applyFont="1" applyFill="1" applyProtection="1"/>
    <xf numFmtId="0" fontId="7" fillId="0" borderId="0" xfId="0" applyFont="1" applyFill="1" applyBorder="1" applyAlignment="1" applyProtection="1">
      <alignment wrapText="1"/>
    </xf>
    <xf numFmtId="0" fontId="7" fillId="0" borderId="0" xfId="0" applyFont="1" applyFill="1" applyBorder="1" applyProtection="1"/>
    <xf numFmtId="0" fontId="24" fillId="0" borderId="0" xfId="0" applyFont="1" applyFill="1" applyAlignment="1" applyProtection="1">
      <alignment horizontal="right"/>
    </xf>
    <xf numFmtId="0" fontId="32" fillId="0" borderId="2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left"/>
    </xf>
    <xf numFmtId="3" fontId="9" fillId="0" borderId="23" xfId="0" applyNumberFormat="1" applyFont="1" applyFill="1" applyBorder="1" applyAlignment="1" applyProtection="1">
      <alignment horizontal="center" vertical="center"/>
    </xf>
    <xf numFmtId="3" fontId="9" fillId="0" borderId="24" xfId="0" applyNumberFormat="1" applyFont="1" applyFill="1" applyBorder="1" applyAlignment="1" applyProtection="1">
      <alignment horizontal="center" vertical="center"/>
    </xf>
    <xf numFmtId="3" fontId="9" fillId="0" borderId="25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vertical="center" wrapText="1"/>
    </xf>
    <xf numFmtId="164" fontId="0" fillId="0" borderId="0" xfId="0" applyNumberFormat="1" applyFill="1" applyProtection="1"/>
    <xf numFmtId="0" fontId="33" fillId="0" borderId="0" xfId="0" applyFont="1" applyFill="1" applyBorder="1" applyAlignment="1" applyProtection="1">
      <alignment horizontal="left" vertical="center" wrapText="1"/>
    </xf>
    <xf numFmtId="169" fontId="0" fillId="0" borderId="0" xfId="0" applyNumberFormat="1" applyFill="1" applyBorder="1" applyProtection="1"/>
    <xf numFmtId="0" fontId="34" fillId="0" borderId="0" xfId="0" applyFont="1" applyAlignment="1" applyProtection="1">
      <alignment horizontal="left"/>
    </xf>
    <xf numFmtId="0" fontId="35" fillId="0" borderId="0" xfId="0" applyFont="1" applyFill="1" applyBorder="1" applyProtection="1"/>
    <xf numFmtId="0" fontId="28" fillId="0" borderId="0" xfId="0" applyFont="1" applyProtection="1"/>
    <xf numFmtId="0" fontId="24" fillId="0" borderId="0" xfId="0" applyFont="1" applyAlignment="1" applyProtection="1">
      <alignment horizontal="right"/>
    </xf>
    <xf numFmtId="0" fontId="8" fillId="0" borderId="1" xfId="0" applyFont="1" applyFill="1" applyBorder="1" applyAlignment="1" applyProtection="1">
      <alignment vertical="center"/>
    </xf>
    <xf numFmtId="0" fontId="8" fillId="0" borderId="15" xfId="0" applyFont="1" applyFill="1" applyBorder="1" applyAlignment="1" applyProtection="1">
      <alignment vertical="center" wrapText="1"/>
    </xf>
    <xf numFmtId="0" fontId="8" fillId="0" borderId="17" xfId="0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18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left" vertical="center" wrapText="1"/>
    </xf>
    <xf numFmtId="0" fontId="8" fillId="0" borderId="23" xfId="0" applyFont="1" applyFill="1" applyBorder="1" applyAlignment="1" applyProtection="1">
      <alignment horizontal="center" vertical="center"/>
    </xf>
    <xf numFmtId="0" fontId="9" fillId="0" borderId="43" xfId="0" applyFont="1" applyFill="1" applyBorder="1" applyAlignment="1" applyProtection="1">
      <alignment horizontal="left" vertical="center" wrapText="1"/>
    </xf>
    <xf numFmtId="166" fontId="9" fillId="0" borderId="45" xfId="0" applyNumberFormat="1" applyFont="1" applyFill="1" applyBorder="1" applyProtection="1"/>
    <xf numFmtId="0" fontId="8" fillId="0" borderId="6" xfId="0" applyFont="1" applyFill="1" applyBorder="1" applyAlignment="1" applyProtection="1">
      <alignment horizontal="center" vertical="center"/>
    </xf>
    <xf numFmtId="0" fontId="9" fillId="0" borderId="44" xfId="0" applyFont="1" applyFill="1" applyBorder="1" applyAlignment="1" applyProtection="1">
      <alignment horizontal="left" vertical="center" wrapText="1"/>
    </xf>
    <xf numFmtId="0" fontId="8" fillId="0" borderId="51" xfId="0" applyFont="1" applyFill="1" applyBorder="1" applyAlignment="1" applyProtection="1">
      <alignment vertical="center"/>
    </xf>
    <xf numFmtId="9" fontId="8" fillId="0" borderId="9" xfId="0" applyNumberFormat="1" applyFont="1" applyFill="1" applyBorder="1" applyAlignment="1" applyProtection="1">
      <alignment horizontal="center" vertical="center"/>
    </xf>
    <xf numFmtId="0" fontId="8" fillId="0" borderId="9" xfId="0" applyFont="1" applyFill="1" applyBorder="1" applyAlignment="1" applyProtection="1">
      <alignment horizontal="center" vertical="center"/>
    </xf>
    <xf numFmtId="0" fontId="8" fillId="0" borderId="54" xfId="0" applyFont="1" applyFill="1" applyBorder="1" applyAlignment="1" applyProtection="1">
      <alignment vertical="center"/>
    </xf>
    <xf numFmtId="0" fontId="8" fillId="0" borderId="47" xfId="0" applyFont="1" applyFill="1" applyBorder="1" applyAlignment="1" applyProtection="1">
      <alignment horizontal="center" vertical="center"/>
    </xf>
    <xf numFmtId="166" fontId="0" fillId="0" borderId="0" xfId="0" applyNumberFormat="1" applyProtection="1"/>
    <xf numFmtId="0" fontId="24" fillId="0" borderId="0" xfId="0" applyFont="1" applyBorder="1" applyAlignment="1" applyProtection="1">
      <alignment horizontal="right"/>
    </xf>
    <xf numFmtId="0" fontId="7" fillId="0" borderId="23" xfId="0" applyFont="1" applyBorder="1" applyAlignment="1" applyProtection="1">
      <alignment horizontal="center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center" vertical="center"/>
    </xf>
    <xf numFmtId="0" fontId="7" fillId="0" borderId="24" xfId="0" applyFont="1" applyBorder="1" applyAlignment="1" applyProtection="1">
      <alignment horizontal="center" vertical="center" wrapText="1"/>
    </xf>
    <xf numFmtId="0" fontId="7" fillId="0" borderId="25" xfId="0" applyFont="1" applyBorder="1" applyAlignment="1" applyProtection="1">
      <alignment horizontal="center" vertical="center"/>
    </xf>
    <xf numFmtId="0" fontId="0" fillId="0" borderId="41" xfId="0" applyBorder="1" applyAlignment="1" applyProtection="1">
      <alignment horizontal="center"/>
    </xf>
    <xf numFmtId="0" fontId="24" fillId="0" borderId="49" xfId="0" applyFont="1" applyBorder="1" applyAlignment="1" applyProtection="1">
      <alignment horizontal="left" vertical="center"/>
    </xf>
    <xf numFmtId="0" fontId="0" fillId="0" borderId="49" xfId="0" applyBorder="1" applyAlignment="1" applyProtection="1">
      <alignment horizontal="right" vertical="center"/>
    </xf>
    <xf numFmtId="0" fontId="0" fillId="0" borderId="49" xfId="0" applyBorder="1" applyAlignment="1" applyProtection="1">
      <alignment horizontal="center" vertical="center"/>
    </xf>
    <xf numFmtId="0" fontId="0" fillId="0" borderId="52" xfId="0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horizontal="center" vertical="center"/>
    </xf>
    <xf numFmtId="0" fontId="7" fillId="0" borderId="24" xfId="0" applyFont="1" applyFill="1" applyBorder="1" applyAlignment="1" applyProtection="1"/>
    <xf numFmtId="0" fontId="7" fillId="0" borderId="24" xfId="0" applyFont="1" applyBorder="1" applyAlignment="1" applyProtection="1">
      <alignment horizontal="center"/>
    </xf>
    <xf numFmtId="2" fontId="0" fillId="4" borderId="25" xfId="0" applyNumberFormat="1" applyFill="1" applyBorder="1" applyProtection="1"/>
    <xf numFmtId="0" fontId="7" fillId="0" borderId="6" xfId="0" applyFont="1" applyFill="1" applyBorder="1" applyAlignment="1" applyProtection="1">
      <alignment horizontal="center" vertical="center"/>
    </xf>
    <xf numFmtId="0" fontId="7" fillId="0" borderId="8" xfId="0" applyFont="1" applyFill="1" applyBorder="1" applyProtection="1"/>
    <xf numFmtId="0" fontId="7" fillId="0" borderId="49" xfId="0" applyFont="1" applyBorder="1" applyAlignment="1" applyProtection="1">
      <alignment horizontal="center"/>
    </xf>
    <xf numFmtId="2" fontId="0" fillId="4" borderId="22" xfId="0" applyNumberFormat="1" applyFill="1" applyBorder="1" applyProtection="1"/>
    <xf numFmtId="0" fontId="7" fillId="0" borderId="12" xfId="0" applyFont="1" applyFill="1" applyBorder="1" applyAlignment="1" applyProtection="1">
      <alignment horizontal="center" vertical="center"/>
    </xf>
    <xf numFmtId="0" fontId="7" fillId="0" borderId="58" xfId="0" applyFont="1" applyFill="1" applyBorder="1" applyProtection="1"/>
    <xf numFmtId="0" fontId="7" fillId="0" borderId="8" xfId="0" applyFont="1" applyBorder="1" applyAlignment="1" applyProtection="1">
      <alignment horizontal="center"/>
    </xf>
    <xf numFmtId="0" fontId="7" fillId="0" borderId="7" xfId="0" applyFont="1" applyBorder="1" applyAlignment="1" applyProtection="1">
      <alignment horizontal="center" wrapText="1"/>
    </xf>
    <xf numFmtId="0" fontId="7" fillId="0" borderId="26" xfId="0" applyFont="1" applyBorder="1" applyAlignment="1" applyProtection="1">
      <alignment horizontal="center"/>
    </xf>
    <xf numFmtId="0" fontId="37" fillId="0" borderId="0" xfId="0" applyFont="1" applyBorder="1" applyAlignment="1" applyProtection="1">
      <alignment horizontal="center" vertical="center" wrapText="1"/>
    </xf>
    <xf numFmtId="0" fontId="37" fillId="0" borderId="0" xfId="0" applyFont="1" applyBorder="1" applyAlignment="1" applyProtection="1">
      <alignment horizontal="left" vertical="center"/>
    </xf>
    <xf numFmtId="2" fontId="37" fillId="4" borderId="0" xfId="0" applyNumberFormat="1" applyFont="1" applyFill="1" applyBorder="1" applyAlignment="1" applyProtection="1">
      <alignment horizontal="right" vertical="center"/>
    </xf>
    <xf numFmtId="0" fontId="7" fillId="0" borderId="6" xfId="0" applyFont="1" applyBorder="1" applyAlignment="1" applyProtection="1">
      <alignment horizontal="center" wrapText="1"/>
    </xf>
    <xf numFmtId="0" fontId="7" fillId="0" borderId="8" xfId="0" applyFont="1" applyBorder="1" applyAlignment="1" applyProtection="1">
      <alignment horizontal="left"/>
    </xf>
    <xf numFmtId="0" fontId="7" fillId="0" borderId="26" xfId="0" applyFont="1" applyBorder="1" applyAlignment="1" applyProtection="1">
      <alignment horizontal="left" wrapText="1"/>
    </xf>
    <xf numFmtId="0" fontId="36" fillId="0" borderId="0" xfId="0" applyFont="1" applyBorder="1" applyAlignment="1" applyProtection="1">
      <alignment horizontal="left" vertical="center"/>
    </xf>
    <xf numFmtId="0" fontId="0" fillId="0" borderId="0" xfId="0" applyAlignment="1" applyProtection="1">
      <alignment horizontal="center"/>
    </xf>
    <xf numFmtId="0" fontId="30" fillId="0" borderId="0" xfId="0" applyFont="1" applyAlignment="1" applyProtection="1">
      <alignment horizontal="right"/>
    </xf>
    <xf numFmtId="0" fontId="24" fillId="0" borderId="0" xfId="0" applyFont="1" applyAlignment="1" applyProtection="1"/>
    <xf numFmtId="0" fontId="23" fillId="0" borderId="22" xfId="0" applyFont="1" applyFill="1" applyBorder="1" applyAlignment="1" applyProtection="1">
      <alignment vertical="center" wrapText="1"/>
    </xf>
    <xf numFmtId="0" fontId="23" fillId="0" borderId="22" xfId="0" applyFont="1" applyFill="1" applyBorder="1" applyAlignment="1" applyProtection="1">
      <alignment horizontal="justify" vertical="center" wrapText="1"/>
    </xf>
    <xf numFmtId="0" fontId="23" fillId="0" borderId="9" xfId="0" applyFont="1" applyFill="1" applyBorder="1" applyAlignment="1" applyProtection="1">
      <alignment horizontal="justify" vertical="center" wrapText="1"/>
    </xf>
    <xf numFmtId="49" fontId="23" fillId="0" borderId="8" xfId="0" applyNumberFormat="1" applyFont="1" applyFill="1" applyBorder="1" applyAlignment="1" applyProtection="1">
      <alignment horizontal="center" vertical="center"/>
    </xf>
    <xf numFmtId="49" fontId="23" fillId="0" borderId="8" xfId="0" applyNumberFormat="1" applyFont="1" applyFill="1" applyBorder="1" applyAlignment="1" applyProtection="1">
      <alignment horizontal="center"/>
    </xf>
    <xf numFmtId="49" fontId="23" fillId="0" borderId="49" xfId="0" applyNumberFormat="1" applyFont="1" applyFill="1" applyBorder="1" applyAlignment="1" applyProtection="1">
      <alignment horizontal="center"/>
    </xf>
    <xf numFmtId="0" fontId="24" fillId="0" borderId="0" xfId="0" applyFont="1" applyProtection="1"/>
    <xf numFmtId="2" fontId="39" fillId="4" borderId="30" xfId="5" applyNumberFormat="1" applyFont="1" applyFill="1" applyBorder="1" applyAlignment="1" applyProtection="1">
      <alignment vertical="center"/>
    </xf>
    <xf numFmtId="0" fontId="39" fillId="4" borderId="29" xfId="5" applyFont="1" applyFill="1" applyBorder="1" applyAlignment="1" applyProtection="1">
      <alignment vertical="center"/>
    </xf>
    <xf numFmtId="0" fontId="39" fillId="4" borderId="29" xfId="5" applyFont="1" applyFill="1" applyBorder="1" applyAlignment="1" applyProtection="1">
      <alignment horizontal="center" vertical="center"/>
    </xf>
    <xf numFmtId="0" fontId="41" fillId="0" borderId="35" xfId="5" applyFont="1" applyBorder="1" applyAlignment="1" applyProtection="1">
      <alignment horizontal="left" vertical="top"/>
    </xf>
    <xf numFmtId="0" fontId="39" fillId="4" borderId="65" xfId="5" applyFont="1" applyFill="1" applyBorder="1" applyAlignment="1" applyProtection="1">
      <alignment horizontal="center" vertical="center"/>
    </xf>
    <xf numFmtId="0" fontId="39" fillId="4" borderId="34" xfId="5" applyFont="1" applyFill="1" applyBorder="1" applyAlignment="1" applyProtection="1">
      <alignment horizontal="center" vertical="center"/>
    </xf>
    <xf numFmtId="2" fontId="39" fillId="6" borderId="8" xfId="5" applyNumberFormat="1" applyFont="1" applyFill="1" applyBorder="1" applyAlignment="1" applyProtection="1">
      <alignment vertical="center"/>
      <protection locked="0"/>
    </xf>
    <xf numFmtId="2" fontId="39" fillId="6" borderId="31" xfId="5" applyNumberFormat="1" applyFont="1" applyFill="1" applyBorder="1" applyAlignment="1" applyProtection="1">
      <alignment vertical="center"/>
      <protection locked="0"/>
    </xf>
    <xf numFmtId="0" fontId="39" fillId="4" borderId="64" xfId="5" applyFont="1" applyFill="1" applyBorder="1" applyAlignment="1" applyProtection="1">
      <alignment horizontal="center" vertical="center"/>
    </xf>
    <xf numFmtId="2" fontId="40" fillId="5" borderId="29" xfId="5" applyNumberFormat="1" applyFont="1" applyFill="1" applyBorder="1" applyAlignment="1" applyProtection="1">
      <alignment vertical="center"/>
    </xf>
    <xf numFmtId="0" fontId="43" fillId="5" borderId="29" xfId="5" applyFont="1" applyFill="1" applyBorder="1" applyAlignment="1" applyProtection="1">
      <alignment vertical="center"/>
    </xf>
    <xf numFmtId="0" fontId="40" fillId="5" borderId="29" xfId="5" applyFont="1" applyFill="1" applyBorder="1" applyAlignment="1" applyProtection="1">
      <alignment horizontal="center" vertical="center"/>
    </xf>
    <xf numFmtId="0" fontId="39" fillId="5" borderId="29" xfId="5" applyFont="1" applyFill="1" applyBorder="1" applyAlignment="1" applyProtection="1">
      <alignment horizontal="center" vertical="center"/>
    </xf>
    <xf numFmtId="0" fontId="42" fillId="4" borderId="34" xfId="5" applyFont="1" applyFill="1" applyBorder="1" applyAlignment="1" applyProtection="1">
      <alignment horizontal="center" vertical="center"/>
    </xf>
    <xf numFmtId="0" fontId="40" fillId="5" borderId="29" xfId="5" applyFont="1" applyFill="1" applyBorder="1" applyAlignment="1" applyProtection="1">
      <alignment vertical="center"/>
    </xf>
    <xf numFmtId="0" fontId="39" fillId="4" borderId="66" xfId="5" applyFont="1" applyFill="1" applyBorder="1" applyAlignment="1" applyProtection="1">
      <alignment vertical="center" wrapText="1"/>
    </xf>
    <xf numFmtId="0" fontId="39" fillId="4" borderId="66" xfId="5" applyFont="1" applyFill="1" applyBorder="1" applyAlignment="1" applyProtection="1">
      <alignment horizontal="center" vertical="center"/>
    </xf>
    <xf numFmtId="3" fontId="42" fillId="4" borderId="31" xfId="5" applyNumberFormat="1" applyFont="1" applyFill="1" applyBorder="1" applyAlignment="1" applyProtection="1">
      <alignment vertical="center"/>
    </xf>
    <xf numFmtId="3" fontId="42" fillId="4" borderId="8" xfId="5" applyNumberFormat="1" applyFont="1" applyFill="1" applyBorder="1" applyAlignment="1" applyProtection="1">
      <alignment vertical="center"/>
    </xf>
    <xf numFmtId="0" fontId="39" fillId="4" borderId="33" xfId="5" applyFont="1" applyFill="1" applyBorder="1" applyAlignment="1" applyProtection="1">
      <alignment vertical="center" wrapText="1"/>
    </xf>
    <xf numFmtId="3" fontId="42" fillId="0" borderId="31" xfId="5" applyNumberFormat="1" applyFont="1" applyFill="1" applyBorder="1" applyAlignment="1" applyProtection="1">
      <alignment vertical="center"/>
    </xf>
    <xf numFmtId="3" fontId="39" fillId="4" borderId="8" xfId="5" applyNumberFormat="1" applyFont="1" applyFill="1" applyBorder="1" applyAlignment="1" applyProtection="1">
      <alignment vertical="center"/>
    </xf>
    <xf numFmtId="3" fontId="42" fillId="0" borderId="8" xfId="5" applyNumberFormat="1" applyFont="1" applyFill="1" applyBorder="1" applyAlignment="1" applyProtection="1">
      <alignment vertical="center"/>
    </xf>
    <xf numFmtId="2" fontId="39" fillId="6" borderId="31" xfId="7" applyNumberFormat="1" applyFont="1" applyFill="1" applyBorder="1" applyAlignment="1" applyProtection="1">
      <alignment vertical="center"/>
      <protection locked="0"/>
    </xf>
    <xf numFmtId="2" fontId="39" fillId="6" borderId="8" xfId="7" applyNumberFormat="1" applyFont="1" applyFill="1" applyBorder="1" applyAlignment="1" applyProtection="1">
      <alignment vertical="center"/>
      <protection locked="0"/>
    </xf>
    <xf numFmtId="4" fontId="39" fillId="6" borderId="31" xfId="7" applyNumberFormat="1" applyFont="1" applyFill="1" applyBorder="1" applyAlignment="1" applyProtection="1">
      <alignment vertical="center"/>
      <protection locked="0"/>
    </xf>
    <xf numFmtId="4" fontId="39" fillId="6" borderId="8" xfId="7" applyNumberFormat="1" applyFont="1" applyFill="1" applyBorder="1" applyAlignment="1" applyProtection="1">
      <alignment vertical="center"/>
      <protection locked="0"/>
    </xf>
    <xf numFmtId="4" fontId="39" fillId="6" borderId="63" xfId="7" applyNumberFormat="1" applyFont="1" applyFill="1" applyBorder="1" applyAlignment="1" applyProtection="1">
      <alignment vertical="center"/>
      <protection locked="0"/>
    </xf>
    <xf numFmtId="3" fontId="42" fillId="4" borderId="49" xfId="5" applyNumberFormat="1" applyFont="1" applyFill="1" applyBorder="1" applyAlignment="1" applyProtection="1">
      <alignment vertical="center"/>
    </xf>
    <xf numFmtId="0" fontId="4" fillId="0" borderId="9" xfId="0" applyFont="1" applyFill="1" applyBorder="1" applyAlignment="1" applyProtection="1">
      <alignment vertical="center" wrapText="1"/>
    </xf>
    <xf numFmtId="49" fontId="23" fillId="0" borderId="49" xfId="0" applyNumberFormat="1" applyFont="1" applyFill="1" applyBorder="1" applyAlignment="1" applyProtection="1">
      <alignment horizontal="center" vertical="center"/>
    </xf>
    <xf numFmtId="0" fontId="23" fillId="0" borderId="52" xfId="0" applyFont="1" applyFill="1" applyBorder="1" applyAlignment="1" applyProtection="1">
      <alignment vertical="center" wrapText="1"/>
    </xf>
    <xf numFmtId="49" fontId="23" fillId="0" borderId="31" xfId="0" applyNumberFormat="1" applyFont="1" applyFill="1" applyBorder="1" applyAlignment="1" applyProtection="1">
      <alignment horizontal="center" vertical="center"/>
    </xf>
    <xf numFmtId="0" fontId="23" fillId="0" borderId="19" xfId="0" applyFont="1" applyFill="1" applyBorder="1" applyAlignment="1" applyProtection="1">
      <alignment vertical="center" wrapText="1"/>
    </xf>
    <xf numFmtId="3" fontId="0" fillId="0" borderId="0" xfId="0" applyNumberFormat="1" applyProtection="1"/>
    <xf numFmtId="0" fontId="15" fillId="0" borderId="0" xfId="0" applyFont="1" applyAlignment="1" applyProtection="1">
      <alignment vertical="center"/>
    </xf>
    <xf numFmtId="0" fontId="17" fillId="0" borderId="0" xfId="0" applyFont="1" applyFill="1" applyProtection="1"/>
    <xf numFmtId="0" fontId="24" fillId="0" borderId="0" xfId="0" applyFont="1" applyAlignment="1" applyProtection="1">
      <alignment horizontal="right" vertical="center"/>
    </xf>
    <xf numFmtId="0" fontId="8" fillId="0" borderId="5" xfId="0" applyFont="1" applyFill="1" applyBorder="1" applyAlignment="1" applyProtection="1">
      <alignment horizontal="center" vertical="center"/>
    </xf>
    <xf numFmtId="0" fontId="9" fillId="0" borderId="44" xfId="0" applyFont="1" applyFill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40" fillId="5" borderId="28" xfId="5" applyFont="1" applyFill="1" applyBorder="1" applyAlignment="1" applyProtection="1">
      <alignment vertical="center" wrapText="1"/>
    </xf>
    <xf numFmtId="0" fontId="42" fillId="4" borderId="10" xfId="5" applyFont="1" applyFill="1" applyBorder="1" applyAlignment="1" applyProtection="1">
      <alignment vertical="center" wrapText="1"/>
    </xf>
    <xf numFmtId="0" fontId="42" fillId="4" borderId="33" xfId="5" applyFont="1" applyFill="1" applyBorder="1" applyAlignment="1" applyProtection="1">
      <alignment vertical="center" wrapText="1"/>
    </xf>
    <xf numFmtId="0" fontId="40" fillId="5" borderId="35" xfId="5" applyFont="1" applyFill="1" applyBorder="1" applyAlignment="1" applyProtection="1">
      <alignment vertical="center" wrapText="1"/>
    </xf>
    <xf numFmtId="0" fontId="42" fillId="4" borderId="36" xfId="5" applyFont="1" applyFill="1" applyBorder="1" applyAlignment="1" applyProtection="1">
      <alignment vertical="center" wrapText="1"/>
    </xf>
    <xf numFmtId="0" fontId="39" fillId="0" borderId="36" xfId="5" applyFont="1" applyFill="1" applyBorder="1" applyAlignment="1" applyProtection="1">
      <alignment vertical="center" wrapText="1"/>
    </xf>
    <xf numFmtId="0" fontId="39" fillId="0" borderId="33" xfId="5" applyFont="1" applyFill="1" applyBorder="1" applyAlignment="1" applyProtection="1">
      <alignment vertical="center" wrapText="1"/>
    </xf>
    <xf numFmtId="0" fontId="39" fillId="4" borderId="36" xfId="5" applyFont="1" applyFill="1" applyBorder="1" applyAlignment="1" applyProtection="1">
      <alignment vertical="center" wrapText="1"/>
    </xf>
    <xf numFmtId="0" fontId="39" fillId="0" borderId="39" xfId="5" applyFont="1" applyFill="1" applyBorder="1" applyAlignment="1" applyProtection="1">
      <alignment vertical="center" wrapText="1"/>
    </xf>
    <xf numFmtId="0" fontId="42" fillId="0" borderId="33" xfId="5" applyFont="1" applyFill="1" applyBorder="1" applyAlignment="1" applyProtection="1">
      <alignment vertical="center" wrapText="1"/>
    </xf>
    <xf numFmtId="0" fontId="39" fillId="4" borderId="11" xfId="5" applyFont="1" applyFill="1" applyBorder="1" applyAlignment="1" applyProtection="1">
      <alignment vertical="center" wrapText="1"/>
    </xf>
    <xf numFmtId="0" fontId="39" fillId="4" borderId="29" xfId="5" applyFont="1" applyFill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/>
    </xf>
    <xf numFmtId="170" fontId="40" fillId="7" borderId="30" xfId="5" applyNumberFormat="1" applyFont="1" applyFill="1" applyBorder="1" applyAlignment="1" applyProtection="1">
      <alignment vertical="center"/>
    </xf>
    <xf numFmtId="170" fontId="39" fillId="4" borderId="32" xfId="5" applyNumberFormat="1" applyFont="1" applyFill="1" applyBorder="1" applyAlignment="1" applyProtection="1">
      <alignment vertical="center"/>
    </xf>
    <xf numFmtId="2" fontId="7" fillId="6" borderId="24" xfId="0" applyNumberFormat="1" applyFont="1" applyFill="1" applyBorder="1" applyProtection="1">
      <protection locked="0"/>
    </xf>
    <xf numFmtId="2" fontId="7" fillId="6" borderId="49" xfId="0" applyNumberFormat="1" applyFont="1" applyFill="1" applyBorder="1" applyProtection="1">
      <protection locked="0"/>
    </xf>
    <xf numFmtId="2" fontId="7" fillId="6" borderId="26" xfId="0" applyNumberFormat="1" applyFont="1" applyFill="1" applyBorder="1" applyProtection="1">
      <protection locked="0"/>
    </xf>
    <xf numFmtId="2" fontId="7" fillId="6" borderId="8" xfId="0" applyNumberFormat="1" applyFont="1" applyFill="1" applyBorder="1" applyProtection="1">
      <protection locked="0"/>
    </xf>
    <xf numFmtId="0" fontId="7" fillId="0" borderId="67" xfId="0" applyFont="1" applyBorder="1" applyAlignment="1" applyProtection="1">
      <alignment horizontal="center" wrapText="1"/>
    </xf>
    <xf numFmtId="0" fontId="7" fillId="0" borderId="31" xfId="0" applyFont="1" applyBorder="1" applyAlignment="1" applyProtection="1">
      <alignment horizontal="left"/>
    </xf>
    <xf numFmtId="0" fontId="7" fillId="0" borderId="31" xfId="0" applyFont="1" applyBorder="1" applyAlignment="1" applyProtection="1">
      <alignment horizontal="center"/>
    </xf>
    <xf numFmtId="2" fontId="7" fillId="6" borderId="31" xfId="0" applyNumberFormat="1" applyFont="1" applyFill="1" applyBorder="1" applyProtection="1">
      <protection locked="0"/>
    </xf>
    <xf numFmtId="2" fontId="0" fillId="4" borderId="32" xfId="0" applyNumberFormat="1" applyFill="1" applyBorder="1" applyProtection="1"/>
    <xf numFmtId="2" fontId="8" fillId="2" borderId="17" xfId="0" applyNumberFormat="1" applyFont="1" applyFill="1" applyBorder="1" applyAlignment="1" applyProtection="1">
      <alignment horizontal="center" vertical="center"/>
      <protection locked="0"/>
    </xf>
    <xf numFmtId="2" fontId="8" fillId="2" borderId="4" xfId="0" applyNumberFormat="1" applyFont="1" applyFill="1" applyBorder="1" applyAlignment="1" applyProtection="1">
      <alignment horizontal="center" vertical="center"/>
      <protection locked="0"/>
    </xf>
    <xf numFmtId="2" fontId="8" fillId="2" borderId="18" xfId="0" applyNumberFormat="1" applyFont="1" applyFill="1" applyBorder="1" applyAlignment="1" applyProtection="1">
      <alignment horizontal="center" vertical="center"/>
      <protection locked="0"/>
    </xf>
    <xf numFmtId="166" fontId="9" fillId="0" borderId="48" xfId="0" applyNumberFormat="1" applyFont="1" applyFill="1" applyBorder="1" applyAlignment="1" applyProtection="1"/>
    <xf numFmtId="3" fontId="8" fillId="0" borderId="6" xfId="0" applyNumberFormat="1" applyFont="1" applyFill="1" applyBorder="1" applyAlignment="1" applyProtection="1">
      <alignment horizontal="center"/>
    </xf>
    <xf numFmtId="3" fontId="8" fillId="0" borderId="8" xfId="0" applyNumberFormat="1" applyFont="1" applyFill="1" applyBorder="1" applyAlignment="1" applyProtection="1">
      <alignment horizontal="center"/>
    </xf>
    <xf numFmtId="3" fontId="8" fillId="0" borderId="22" xfId="0" applyNumberFormat="1" applyFont="1" applyFill="1" applyBorder="1" applyAlignment="1" applyProtection="1">
      <alignment horizontal="center"/>
    </xf>
    <xf numFmtId="2" fontId="39" fillId="4" borderId="29" xfId="5" applyNumberFormat="1" applyFont="1" applyFill="1" applyBorder="1" applyAlignment="1" applyProtection="1">
      <alignment vertical="center"/>
    </xf>
    <xf numFmtId="4" fontId="39" fillId="6" borderId="24" xfId="5" applyNumberFormat="1" applyFont="1" applyFill="1" applyBorder="1" applyAlignment="1" applyProtection="1">
      <alignment vertical="center"/>
      <protection locked="0"/>
    </xf>
    <xf numFmtId="4" fontId="39" fillId="6" borderId="31" xfId="5" applyNumberFormat="1" applyFont="1" applyFill="1" applyBorder="1" applyAlignment="1" applyProtection="1">
      <alignment vertical="center"/>
      <protection locked="0"/>
    </xf>
    <xf numFmtId="4" fontId="42" fillId="6" borderId="31" xfId="5" applyNumberFormat="1" applyFont="1" applyFill="1" applyBorder="1" applyAlignment="1" applyProtection="1">
      <alignment vertical="center"/>
      <protection locked="0"/>
    </xf>
    <xf numFmtId="3" fontId="42" fillId="6" borderId="49" xfId="5" applyNumberFormat="1" applyFont="1" applyFill="1" applyBorder="1" applyAlignment="1" applyProtection="1">
      <alignment vertical="center"/>
      <protection locked="0"/>
    </xf>
    <xf numFmtId="0" fontId="9" fillId="0" borderId="37" xfId="0" applyFont="1" applyFill="1" applyBorder="1" applyAlignment="1" applyProtection="1">
      <alignment vertical="center"/>
    </xf>
    <xf numFmtId="0" fontId="8" fillId="0" borderId="38" xfId="0" applyFont="1" applyFill="1" applyBorder="1" applyAlignment="1" applyProtection="1">
      <alignment horizontal="center" vertical="center"/>
    </xf>
    <xf numFmtId="166" fontId="9" fillId="0" borderId="40" xfId="0" applyNumberFormat="1" applyFont="1" applyFill="1" applyBorder="1" applyAlignment="1" applyProtection="1">
      <alignment horizontal="center" vertical="center"/>
    </xf>
    <xf numFmtId="0" fontId="9" fillId="0" borderId="63" xfId="0" applyFont="1" applyFill="1" applyBorder="1" applyAlignment="1" applyProtection="1">
      <alignment horizontal="left" vertical="center" wrapText="1"/>
    </xf>
    <xf numFmtId="0" fontId="8" fillId="0" borderId="41" xfId="0" applyFont="1" applyFill="1" applyBorder="1" applyAlignment="1" applyProtection="1">
      <alignment horizontal="center" vertical="center"/>
    </xf>
    <xf numFmtId="166" fontId="9" fillId="0" borderId="50" xfId="0" applyNumberFormat="1" applyFont="1" applyFill="1" applyBorder="1" applyProtection="1"/>
    <xf numFmtId="2" fontId="0" fillId="4" borderId="52" xfId="0" applyNumberFormat="1" applyFill="1" applyBorder="1" applyProtection="1"/>
    <xf numFmtId="0" fontId="7" fillId="0" borderId="0" xfId="0" applyFont="1" applyAlignment="1" applyProtection="1">
      <alignment horizontal="center" vertical="center"/>
    </xf>
    <xf numFmtId="0" fontId="31" fillId="0" borderId="0" xfId="0" applyFont="1" applyFill="1" applyBorder="1" applyProtection="1"/>
    <xf numFmtId="0" fontId="3" fillId="0" borderId="0" xfId="0" applyFont="1" applyFill="1" applyBorder="1" applyProtection="1"/>
    <xf numFmtId="0" fontId="3" fillId="0" borderId="0" xfId="0" applyFont="1" applyFill="1" applyBorder="1" applyAlignment="1" applyProtection="1">
      <alignment horizontal="left"/>
    </xf>
    <xf numFmtId="0" fontId="7" fillId="0" borderId="0" xfId="0" applyFont="1" applyAlignment="1" applyProtection="1">
      <alignment horizontal="left" indent="10"/>
    </xf>
    <xf numFmtId="0" fontId="7" fillId="0" borderId="0" xfId="0" applyFont="1" applyAlignment="1" applyProtection="1">
      <alignment horizontal="center"/>
    </xf>
    <xf numFmtId="0" fontId="7" fillId="0" borderId="7" xfId="0" applyFont="1" applyBorder="1" applyAlignment="1" applyProtection="1">
      <alignment horizontal="center" vertical="center" wrapText="1"/>
    </xf>
    <xf numFmtId="0" fontId="24" fillId="0" borderId="26" xfId="0" applyFont="1" applyBorder="1" applyAlignment="1" applyProtection="1">
      <alignment horizontal="left" vertical="center"/>
    </xf>
    <xf numFmtId="0" fontId="0" fillId="0" borderId="26" xfId="0" applyBorder="1" applyAlignment="1" applyProtection="1">
      <alignment horizontal="right" vertical="center"/>
    </xf>
    <xf numFmtId="0" fontId="0" fillId="0" borderId="26" xfId="0" applyBorder="1" applyAlignment="1" applyProtection="1">
      <alignment horizontal="center" vertical="center"/>
    </xf>
    <xf numFmtId="0" fontId="7" fillId="0" borderId="26" xfId="0" applyFont="1" applyBorder="1" applyAlignment="1" applyProtection="1">
      <alignment horizontal="center" vertical="center"/>
    </xf>
    <xf numFmtId="0" fontId="0" fillId="0" borderId="27" xfId="0" applyBorder="1" applyAlignment="1" applyProtection="1">
      <alignment horizontal="center" vertical="center"/>
    </xf>
    <xf numFmtId="0" fontId="4" fillId="0" borderId="0" xfId="0" applyFont="1" applyFill="1" applyProtection="1"/>
    <xf numFmtId="0" fontId="31" fillId="0" borderId="0" xfId="0" applyFont="1" applyAlignment="1" applyProtection="1"/>
    <xf numFmtId="0" fontId="3" fillId="0" borderId="0" xfId="0" applyFont="1" applyAlignment="1" applyProtection="1"/>
    <xf numFmtId="0" fontId="13" fillId="0" borderId="0" xfId="0" applyFont="1" applyAlignment="1" applyProtection="1"/>
    <xf numFmtId="0" fontId="3" fillId="0" borderId="0" xfId="0" applyFont="1" applyBorder="1" applyAlignment="1" applyProtection="1">
      <alignment wrapText="1"/>
    </xf>
    <xf numFmtId="0" fontId="8" fillId="0" borderId="0" xfId="0" applyFont="1" applyBorder="1" applyProtection="1"/>
    <xf numFmtId="0" fontId="7" fillId="0" borderId="0" xfId="0" applyFont="1" applyAlignment="1" applyProtection="1"/>
    <xf numFmtId="0" fontId="3" fillId="0" borderId="0" xfId="0" applyFont="1" applyFill="1" applyBorder="1" applyAlignment="1" applyProtection="1">
      <alignment wrapText="1"/>
    </xf>
    <xf numFmtId="0" fontId="9" fillId="0" borderId="38" xfId="0" applyFont="1" applyFill="1" applyBorder="1" applyAlignment="1" applyProtection="1">
      <alignment wrapText="1"/>
    </xf>
    <xf numFmtId="0" fontId="9" fillId="0" borderId="9" xfId="0" applyFont="1" applyFill="1" applyBorder="1" applyAlignment="1" applyProtection="1">
      <alignment wrapText="1"/>
    </xf>
    <xf numFmtId="0" fontId="9" fillId="0" borderId="47" xfId="0" applyFont="1" applyFill="1" applyBorder="1" applyAlignment="1" applyProtection="1">
      <alignment wrapText="1"/>
    </xf>
    <xf numFmtId="166" fontId="9" fillId="0" borderId="39" xfId="0" applyNumberFormat="1" applyFont="1" applyFill="1" applyBorder="1" applyProtection="1"/>
    <xf numFmtId="0" fontId="9" fillId="0" borderId="37" xfId="0" applyFont="1" applyFill="1" applyBorder="1" applyProtection="1"/>
    <xf numFmtId="166" fontId="9" fillId="0" borderId="40" xfId="0" applyNumberFormat="1" applyFont="1" applyFill="1" applyBorder="1" applyAlignment="1" applyProtection="1"/>
    <xf numFmtId="0" fontId="9" fillId="0" borderId="51" xfId="0" applyFont="1" applyFill="1" applyBorder="1" applyProtection="1"/>
    <xf numFmtId="166" fontId="9" fillId="0" borderId="45" xfId="0" applyNumberFormat="1" applyFont="1" applyFill="1" applyBorder="1" applyAlignment="1" applyProtection="1"/>
    <xf numFmtId="0" fontId="9" fillId="0" borderId="54" xfId="0" applyFont="1" applyFill="1" applyBorder="1" applyProtection="1"/>
    <xf numFmtId="0" fontId="9" fillId="0" borderId="41" xfId="0" applyFont="1" applyFill="1" applyBorder="1" applyAlignment="1" applyProtection="1">
      <alignment horizontal="center" vertical="center"/>
    </xf>
    <xf numFmtId="0" fontId="9" fillId="0" borderId="56" xfId="0" applyFont="1" applyFill="1" applyBorder="1" applyAlignment="1" applyProtection="1">
      <alignment vertical="center" wrapText="1"/>
    </xf>
    <xf numFmtId="0" fontId="31" fillId="0" borderId="0" xfId="0" applyFont="1" applyFill="1" applyBorder="1" applyAlignment="1" applyProtection="1">
      <alignment vertical="center"/>
    </xf>
    <xf numFmtId="0" fontId="30" fillId="0" borderId="0" xfId="0" applyFont="1" applyAlignment="1" applyProtection="1">
      <alignment horizontal="center"/>
    </xf>
    <xf numFmtId="0" fontId="22" fillId="0" borderId="67" xfId="0" applyFont="1" applyFill="1" applyBorder="1" applyAlignment="1" applyProtection="1">
      <alignment horizontal="center"/>
    </xf>
    <xf numFmtId="0" fontId="0" fillId="0" borderId="0" xfId="0" applyProtection="1">
      <protection locked="0"/>
    </xf>
    <xf numFmtId="0" fontId="8" fillId="0" borderId="0" xfId="0" applyFont="1" applyFill="1" applyBorder="1" applyAlignment="1" applyProtection="1">
      <alignment horizontal="center"/>
      <protection locked="0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168" fontId="12" fillId="0" borderId="0" xfId="0" applyNumberFormat="1" applyFont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/>
      <protection locked="0"/>
    </xf>
    <xf numFmtId="0" fontId="30" fillId="0" borderId="0" xfId="0" applyFont="1" applyProtection="1">
      <protection locked="0"/>
    </xf>
    <xf numFmtId="0" fontId="30" fillId="0" borderId="0" xfId="0" applyFont="1" applyAlignment="1" applyProtection="1">
      <alignment vertical="center"/>
      <protection locked="0"/>
    </xf>
    <xf numFmtId="0" fontId="30" fillId="0" borderId="0" xfId="0" applyFont="1" applyAlignment="1" applyProtection="1">
      <alignment horizontal="center" vertical="center"/>
      <protection locked="0"/>
    </xf>
    <xf numFmtId="0" fontId="30" fillId="0" borderId="0" xfId="0" applyFont="1" applyAlignment="1" applyProtection="1">
      <alignment horizontal="center"/>
      <protection locked="0"/>
    </xf>
    <xf numFmtId="2" fontId="8" fillId="6" borderId="6" xfId="0" applyNumberFormat="1" applyFont="1" applyFill="1" applyBorder="1" applyAlignment="1" applyProtection="1">
      <alignment horizontal="center" vertical="center"/>
      <protection locked="0"/>
    </xf>
    <xf numFmtId="2" fontId="8" fillId="6" borderId="8" xfId="0" applyNumberFormat="1" applyFont="1" applyFill="1" applyBorder="1" applyAlignment="1" applyProtection="1">
      <alignment horizontal="center" vertical="center"/>
      <protection locked="0"/>
    </xf>
    <xf numFmtId="2" fontId="8" fillId="6" borderId="22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5" fillId="0" borderId="0" xfId="0" applyFont="1" applyProtection="1"/>
    <xf numFmtId="0" fontId="13" fillId="0" borderId="0" xfId="0" applyFont="1" applyProtection="1"/>
    <xf numFmtId="165" fontId="7" fillId="0" borderId="0" xfId="1" applyFont="1" applyProtection="1"/>
    <xf numFmtId="165" fontId="0" fillId="0" borderId="0" xfId="1" applyFont="1" applyProtection="1"/>
    <xf numFmtId="0" fontId="7" fillId="6" borderId="0" xfId="2" applyFont="1" applyFill="1" applyAlignment="1" applyProtection="1">
      <alignment vertical="center"/>
      <protection locked="0"/>
    </xf>
    <xf numFmtId="0" fontId="21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39" fillId="4" borderId="35" xfId="5" applyFont="1" applyFill="1" applyBorder="1" applyProtection="1"/>
    <xf numFmtId="0" fontId="13" fillId="4" borderId="29" xfId="11" applyFont="1" applyFill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13" fillId="0" borderId="0" xfId="0" applyFont="1" applyAlignment="1" applyProtection="1">
      <alignment horizontal="center"/>
    </xf>
    <xf numFmtId="0" fontId="9" fillId="0" borderId="0" xfId="0" applyFont="1" applyFill="1" applyBorder="1" applyProtection="1"/>
    <xf numFmtId="0" fontId="15" fillId="0" borderId="0" xfId="0" applyFont="1" applyAlignment="1" applyProtection="1">
      <alignment horizontal="center" vertical="center"/>
    </xf>
    <xf numFmtId="168" fontId="15" fillId="0" borderId="0" xfId="0" applyNumberFormat="1" applyFont="1" applyAlignment="1" applyProtection="1">
      <alignment horizontal="center" vertical="center"/>
    </xf>
    <xf numFmtId="168" fontId="15" fillId="0" borderId="0" xfId="0" applyNumberFormat="1" applyFont="1" applyFill="1" applyAlignment="1" applyProtection="1">
      <alignment horizontal="center" vertical="center"/>
    </xf>
    <xf numFmtId="0" fontId="24" fillId="0" borderId="0" xfId="0" applyFont="1" applyFill="1" applyAlignment="1" applyProtection="1">
      <alignment vertical="center"/>
    </xf>
    <xf numFmtId="0" fontId="24" fillId="0" borderId="0" xfId="0" applyFont="1" applyFill="1" applyAlignment="1" applyProtection="1">
      <alignment horizontal="center" vertical="center"/>
    </xf>
    <xf numFmtId="0" fontId="7" fillId="0" borderId="35" xfId="0" applyFont="1" applyBorder="1" applyAlignment="1" applyProtection="1">
      <alignment horizontal="center" wrapText="1"/>
    </xf>
    <xf numFmtId="0" fontId="13" fillId="0" borderId="29" xfId="0" applyFont="1" applyFill="1" applyBorder="1" applyAlignment="1" applyProtection="1">
      <alignment wrapText="1"/>
    </xf>
    <xf numFmtId="0" fontId="7" fillId="0" borderId="29" xfId="0" applyFont="1" applyBorder="1" applyAlignment="1" applyProtection="1">
      <alignment horizontal="right"/>
    </xf>
    <xf numFmtId="0" fontId="7" fillId="0" borderId="29" xfId="0" applyFont="1" applyBorder="1" applyAlignment="1" applyProtection="1">
      <alignment horizontal="center"/>
    </xf>
    <xf numFmtId="2" fontId="7" fillId="4" borderId="29" xfId="0" applyNumberFormat="1" applyFont="1" applyFill="1" applyBorder="1" applyProtection="1"/>
    <xf numFmtId="2" fontId="24" fillId="0" borderId="30" xfId="0" applyNumberFormat="1" applyFont="1" applyFill="1" applyBorder="1" applyAlignment="1" applyProtection="1">
      <alignment horizontal="right" vertical="center"/>
    </xf>
    <xf numFmtId="0" fontId="4" fillId="0" borderId="51" xfId="0" applyFont="1" applyBorder="1" applyProtection="1"/>
    <xf numFmtId="9" fontId="4" fillId="0" borderId="9" xfId="10" applyNumberFormat="1" applyFont="1" applyFill="1" applyBorder="1" applyProtection="1"/>
    <xf numFmtId="0" fontId="4" fillId="0" borderId="9" xfId="10" applyFont="1" applyFill="1" applyBorder="1" applyProtection="1"/>
    <xf numFmtId="0" fontId="4" fillId="0" borderId="54" xfId="0" applyFont="1" applyBorder="1" applyProtection="1"/>
    <xf numFmtId="0" fontId="4" fillId="0" borderId="47" xfId="10" applyFont="1" applyFill="1" applyBorder="1" applyProtection="1"/>
    <xf numFmtId="0" fontId="9" fillId="0" borderId="38" xfId="0" applyFont="1" applyFill="1" applyBorder="1" applyAlignment="1" applyProtection="1"/>
    <xf numFmtId="0" fontId="4" fillId="0" borderId="9" xfId="0" applyFont="1" applyFill="1" applyBorder="1" applyAlignment="1" applyProtection="1"/>
    <xf numFmtId="0" fontId="4" fillId="0" borderId="9" xfId="0" applyFont="1" applyFill="1" applyBorder="1" applyAlignment="1" applyProtection="1">
      <alignment wrapText="1"/>
    </xf>
    <xf numFmtId="0" fontId="4" fillId="0" borderId="47" xfId="0" applyFont="1" applyFill="1" applyBorder="1" applyAlignment="1" applyProtection="1"/>
    <xf numFmtId="0" fontId="4" fillId="0" borderId="47" xfId="0" applyFont="1" applyFill="1" applyBorder="1" applyAlignment="1" applyProtection="1">
      <alignment wrapText="1"/>
    </xf>
    <xf numFmtId="0" fontId="8" fillId="0" borderId="9" xfId="0" applyFont="1" applyFill="1" applyBorder="1" applyAlignment="1" applyProtection="1">
      <alignment wrapText="1"/>
    </xf>
    <xf numFmtId="166" fontId="8" fillId="0" borderId="45" xfId="0" applyNumberFormat="1" applyFont="1" applyFill="1" applyBorder="1" applyAlignment="1" applyProtection="1">
      <alignment horizontal="center" vertical="center"/>
    </xf>
    <xf numFmtId="0" fontId="8" fillId="0" borderId="47" xfId="0" applyFont="1" applyFill="1" applyBorder="1" applyAlignment="1" applyProtection="1">
      <alignment wrapText="1"/>
    </xf>
    <xf numFmtId="166" fontId="8" fillId="0" borderId="48" xfId="0" applyNumberFormat="1" applyFont="1" applyFill="1" applyBorder="1" applyAlignment="1" applyProtection="1">
      <alignment horizontal="center" vertical="center"/>
    </xf>
    <xf numFmtId="0" fontId="8" fillId="0" borderId="51" xfId="0" applyFont="1" applyFill="1" applyBorder="1" applyProtection="1"/>
    <xf numFmtId="166" fontId="8" fillId="0" borderId="45" xfId="0" applyNumberFormat="1" applyFont="1" applyFill="1" applyBorder="1" applyAlignment="1" applyProtection="1"/>
    <xf numFmtId="0" fontId="8" fillId="0" borderId="54" xfId="0" applyFont="1" applyFill="1" applyBorder="1" applyProtection="1"/>
    <xf numFmtId="166" fontId="8" fillId="0" borderId="48" xfId="0" applyNumberFormat="1" applyFont="1" applyFill="1" applyBorder="1" applyAlignment="1" applyProtection="1"/>
    <xf numFmtId="164" fontId="7" fillId="0" borderId="0" xfId="0" applyNumberFormat="1" applyFont="1" applyFill="1" applyProtection="1"/>
    <xf numFmtId="4" fontId="13" fillId="0" borderId="30" xfId="0" applyNumberFormat="1" applyFont="1" applyFill="1" applyBorder="1" applyAlignment="1" applyProtection="1">
      <alignment vertical="center"/>
    </xf>
    <xf numFmtId="0" fontId="24" fillId="4" borderId="28" xfId="0" applyFont="1" applyFill="1" applyBorder="1" applyAlignment="1" applyProtection="1">
      <alignment horizontal="center" vertical="center" wrapText="1"/>
    </xf>
    <xf numFmtId="166" fontId="3" fillId="0" borderId="21" xfId="2" quotePrefix="1" applyNumberFormat="1" applyFont="1" applyFill="1" applyBorder="1" applyAlignment="1" applyProtection="1"/>
    <xf numFmtId="166" fontId="3" fillId="0" borderId="13" xfId="2" applyNumberFormat="1" applyFont="1" applyFill="1" applyBorder="1" applyAlignment="1" applyProtection="1"/>
    <xf numFmtId="0" fontId="13" fillId="0" borderId="30" xfId="0" applyFont="1" applyBorder="1" applyAlignment="1" applyProtection="1">
      <alignment horizontal="center" vertical="center"/>
    </xf>
    <xf numFmtId="0" fontId="13" fillId="0" borderId="28" xfId="0" applyFont="1" applyBorder="1" applyAlignment="1" applyProtection="1">
      <alignment horizontal="center" vertical="center"/>
    </xf>
    <xf numFmtId="166" fontId="13" fillId="0" borderId="28" xfId="0" applyNumberFormat="1" applyFont="1" applyFill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vertical="center"/>
    </xf>
    <xf numFmtId="0" fontId="3" fillId="0" borderId="13" xfId="0" applyFont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/>
    </xf>
    <xf numFmtId="2" fontId="36" fillId="0" borderId="0" xfId="0" applyNumberFormat="1" applyFont="1" applyFill="1" applyBorder="1" applyAlignment="1" applyProtection="1">
      <alignment horizontal="right" vertical="center"/>
    </xf>
    <xf numFmtId="0" fontId="17" fillId="0" borderId="0" xfId="0" applyFont="1" applyFill="1" applyAlignment="1" applyProtection="1">
      <alignment horizontal="left" indent="10"/>
    </xf>
    <xf numFmtId="0" fontId="7" fillId="0" borderId="0" xfId="0" applyFont="1" applyFill="1" applyAlignment="1" applyProtection="1">
      <alignment horizontal="left" indent="10"/>
    </xf>
    <xf numFmtId="44" fontId="9" fillId="0" borderId="33" xfId="0" applyNumberFormat="1" applyFont="1" applyFill="1" applyBorder="1" applyAlignment="1" applyProtection="1">
      <alignment vertical="center"/>
    </xf>
    <xf numFmtId="44" fontId="8" fillId="0" borderId="45" xfId="0" applyNumberFormat="1" applyFont="1" applyFill="1" applyBorder="1" applyAlignment="1" applyProtection="1">
      <alignment horizontal="center" vertical="center"/>
    </xf>
    <xf numFmtId="44" fontId="4" fillId="0" borderId="45" xfId="0" applyNumberFormat="1" applyFont="1" applyFill="1" applyBorder="1" applyAlignment="1" applyProtection="1">
      <alignment horizontal="center" vertical="center"/>
    </xf>
    <xf numFmtId="44" fontId="9" fillId="0" borderId="40" xfId="0" applyNumberFormat="1" applyFont="1" applyFill="1" applyBorder="1" applyAlignment="1" applyProtection="1">
      <alignment horizontal="center" vertical="center"/>
    </xf>
    <xf numFmtId="44" fontId="9" fillId="0" borderId="45" xfId="0" applyNumberFormat="1" applyFont="1" applyFill="1" applyBorder="1" applyAlignment="1" applyProtection="1">
      <alignment horizontal="center" vertical="center"/>
    </xf>
    <xf numFmtId="44" fontId="8" fillId="0" borderId="33" xfId="0" applyNumberFormat="1" applyFont="1" applyFill="1" applyBorder="1" applyAlignment="1" applyProtection="1">
      <alignment horizontal="center" vertical="center"/>
    </xf>
    <xf numFmtId="0" fontId="8" fillId="0" borderId="9" xfId="0" applyFont="1" applyFill="1" applyBorder="1" applyAlignment="1" applyProtection="1">
      <alignment vertical="center" wrapText="1"/>
    </xf>
    <xf numFmtId="16" fontId="8" fillId="0" borderId="44" xfId="0" applyNumberFormat="1" applyFont="1" applyFill="1" applyBorder="1" applyAlignment="1" applyProtection="1">
      <alignment horizontal="left" vertical="center"/>
    </xf>
    <xf numFmtId="0" fontId="8" fillId="0" borderId="45" xfId="0" applyFont="1" applyFill="1" applyBorder="1" applyAlignment="1" applyProtection="1">
      <alignment vertical="center" wrapText="1"/>
    </xf>
    <xf numFmtId="0" fontId="8" fillId="0" borderId="44" xfId="0" applyFont="1" applyFill="1" applyBorder="1" applyAlignment="1" applyProtection="1">
      <alignment horizontal="left" vertical="center"/>
    </xf>
    <xf numFmtId="3" fontId="8" fillId="2" borderId="6" xfId="0" applyNumberFormat="1" applyFont="1" applyFill="1" applyBorder="1" applyProtection="1">
      <protection locked="0"/>
    </xf>
    <xf numFmtId="3" fontId="8" fillId="2" borderId="9" xfId="0" applyNumberFormat="1" applyFont="1" applyFill="1" applyBorder="1" applyProtection="1">
      <protection locked="0"/>
    </xf>
    <xf numFmtId="3" fontId="8" fillId="2" borderId="8" xfId="0" applyNumberFormat="1" applyFont="1" applyFill="1" applyBorder="1" applyProtection="1">
      <protection locked="0"/>
    </xf>
    <xf numFmtId="3" fontId="8" fillId="2" borderId="45" xfId="0" applyNumberFormat="1" applyFont="1" applyFill="1" applyBorder="1" applyProtection="1">
      <protection locked="0"/>
    </xf>
    <xf numFmtId="44" fontId="8" fillId="0" borderId="33" xfId="0" applyNumberFormat="1" applyFont="1" applyFill="1" applyBorder="1" applyAlignment="1" applyProtection="1">
      <alignment vertical="center"/>
    </xf>
    <xf numFmtId="0" fontId="9" fillId="0" borderId="43" xfId="0" applyFont="1" applyFill="1" applyBorder="1" applyAlignment="1" applyProtection="1">
      <alignment horizontal="center" vertical="center"/>
    </xf>
    <xf numFmtId="0" fontId="24" fillId="0" borderId="0" xfId="0" applyFont="1" applyFill="1" applyProtection="1"/>
    <xf numFmtId="44" fontId="8" fillId="0" borderId="39" xfId="0" applyNumberFormat="1" applyFont="1" applyFill="1" applyBorder="1" applyAlignment="1" applyProtection="1">
      <alignment vertical="center"/>
    </xf>
    <xf numFmtId="0" fontId="8" fillId="0" borderId="6" xfId="0" applyFont="1" applyFill="1" applyBorder="1" applyAlignment="1" applyProtection="1">
      <alignment horizontal="center"/>
    </xf>
    <xf numFmtId="0" fontId="8" fillId="0" borderId="63" xfId="0" applyFont="1" applyFill="1" applyBorder="1" applyAlignment="1" applyProtection="1">
      <alignment horizontal="left"/>
    </xf>
    <xf numFmtId="0" fontId="8" fillId="0" borderId="50" xfId="0" applyFont="1" applyFill="1" applyBorder="1" applyAlignment="1" applyProtection="1">
      <alignment horizontal="justify" wrapText="1"/>
    </xf>
    <xf numFmtId="0" fontId="8" fillId="0" borderId="44" xfId="0" applyFont="1" applyFill="1" applyBorder="1" applyAlignment="1" applyProtection="1">
      <alignment horizontal="left"/>
    </xf>
    <xf numFmtId="0" fontId="8" fillId="0" borderId="45" xfId="0" applyFont="1" applyFill="1" applyBorder="1" applyAlignment="1" applyProtection="1">
      <alignment horizontal="justify" wrapText="1"/>
    </xf>
    <xf numFmtId="49" fontId="8" fillId="0" borderId="44" xfId="0" applyNumberFormat="1" applyFont="1" applyFill="1" applyBorder="1" applyAlignment="1" applyProtection="1">
      <alignment horizontal="left"/>
    </xf>
    <xf numFmtId="0" fontId="8" fillId="0" borderId="45" xfId="0" applyFont="1" applyFill="1" applyBorder="1" applyAlignment="1" applyProtection="1">
      <alignment horizontal="justify" vertical="center" wrapText="1"/>
    </xf>
    <xf numFmtId="44" fontId="45" fillId="0" borderId="45" xfId="0" applyNumberFormat="1" applyFont="1" applyFill="1" applyBorder="1" applyAlignment="1" applyProtection="1">
      <alignment horizontal="center" vertical="center"/>
    </xf>
    <xf numFmtId="16" fontId="8" fillId="0" borderId="0" xfId="0" applyNumberFormat="1" applyFont="1" applyFill="1" applyBorder="1" applyAlignment="1" applyProtection="1">
      <alignment horizontal="left" vertical="center"/>
    </xf>
    <xf numFmtId="44" fontId="8" fillId="0" borderId="48" xfId="0" applyNumberFormat="1" applyFont="1" applyFill="1" applyBorder="1" applyAlignment="1" applyProtection="1">
      <alignment horizontal="center" vertical="center"/>
    </xf>
    <xf numFmtId="0" fontId="8" fillId="0" borderId="45" xfId="0" applyFont="1" applyFill="1" applyBorder="1" applyAlignment="1" applyProtection="1">
      <alignment horizontal="left" vertical="center" wrapText="1"/>
    </xf>
    <xf numFmtId="3" fontId="46" fillId="0" borderId="0" xfId="0" applyNumberFormat="1" applyFont="1" applyFill="1" applyBorder="1" applyAlignment="1" applyProtection="1">
      <alignment horizontal="left"/>
    </xf>
    <xf numFmtId="0" fontId="9" fillId="0" borderId="8" xfId="0" applyFont="1" applyFill="1" applyBorder="1" applyAlignment="1" applyProtection="1">
      <alignment horizontal="center" vertical="center"/>
    </xf>
    <xf numFmtId="49" fontId="8" fillId="0" borderId="44" xfId="0" applyNumberFormat="1" applyFont="1" applyFill="1" applyBorder="1" applyAlignment="1" applyProtection="1">
      <alignment horizontal="left" vertical="center"/>
    </xf>
    <xf numFmtId="49" fontId="8" fillId="0" borderId="8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/>
    </xf>
    <xf numFmtId="0" fontId="9" fillId="0" borderId="38" xfId="0" applyFont="1" applyFill="1" applyBorder="1" applyProtection="1"/>
    <xf numFmtId="164" fontId="45" fillId="0" borderId="0" xfId="0" applyNumberFormat="1" applyFont="1" applyFill="1" applyProtection="1"/>
    <xf numFmtId="0" fontId="45" fillId="0" borderId="0" xfId="0" applyFont="1" applyProtection="1"/>
    <xf numFmtId="0" fontId="7" fillId="0" borderId="0" xfId="0" applyFont="1" applyFill="1" applyBorder="1" applyAlignment="1" applyProtection="1">
      <alignment horizontal="center"/>
    </xf>
    <xf numFmtId="0" fontId="12" fillId="0" borderId="0" xfId="0" applyFont="1" applyAlignment="1" applyProtection="1">
      <alignment vertical="center"/>
      <protection locked="0"/>
    </xf>
    <xf numFmtId="0" fontId="39" fillId="4" borderId="66" xfId="5" applyFont="1" applyFill="1" applyBorder="1" applyAlignment="1" applyProtection="1">
      <alignment horizontal="center" vertical="center" wrapText="1"/>
    </xf>
    <xf numFmtId="0" fontId="7" fillId="0" borderId="25" xfId="0" applyFont="1" applyBorder="1" applyAlignment="1" applyProtection="1">
      <alignment horizontal="center" vertical="center" wrapText="1"/>
    </xf>
    <xf numFmtId="0" fontId="47" fillId="4" borderId="57" xfId="5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horizontal="center" wrapText="1"/>
    </xf>
    <xf numFmtId="2" fontId="8" fillId="2" borderId="17" xfId="0" applyNumberFormat="1" applyFont="1" applyFill="1" applyBorder="1" applyProtection="1">
      <protection locked="0"/>
    </xf>
    <xf numFmtId="2" fontId="8" fillId="2" borderId="4" xfId="0" applyNumberFormat="1" applyFont="1" applyFill="1" applyBorder="1" applyProtection="1">
      <protection locked="0"/>
    </xf>
    <xf numFmtId="2" fontId="8" fillId="2" borderId="18" xfId="0" applyNumberFormat="1" applyFont="1" applyFill="1" applyBorder="1" applyProtection="1">
      <protection locked="0"/>
    </xf>
    <xf numFmtId="1" fontId="8" fillId="6" borderId="23" xfId="6" applyNumberFormat="1" applyFont="1" applyFill="1" applyBorder="1" applyAlignment="1" applyProtection="1">
      <alignment horizontal="right" vertical="center"/>
      <protection locked="0"/>
    </xf>
    <xf numFmtId="1" fontId="8" fillId="6" borderId="24" xfId="6" applyNumberFormat="1" applyFont="1" applyFill="1" applyBorder="1" applyAlignment="1" applyProtection="1">
      <alignment horizontal="right" vertical="center"/>
      <protection locked="0"/>
    </xf>
    <xf numFmtId="1" fontId="8" fillId="6" borderId="25" xfId="6" applyNumberFormat="1" applyFont="1" applyFill="1" applyBorder="1" applyAlignment="1" applyProtection="1">
      <alignment horizontal="right" vertical="center"/>
      <protection locked="0"/>
    </xf>
    <xf numFmtId="1" fontId="8" fillId="6" borderId="6" xfId="6" applyNumberFormat="1" applyFont="1" applyFill="1" applyBorder="1" applyAlignment="1" applyProtection="1">
      <alignment horizontal="right" vertical="center"/>
      <protection locked="0"/>
    </xf>
    <xf numFmtId="1" fontId="8" fillId="6" borderId="8" xfId="6" applyNumberFormat="1" applyFont="1" applyFill="1" applyBorder="1" applyAlignment="1" applyProtection="1">
      <alignment horizontal="right" vertical="center"/>
      <protection locked="0"/>
    </xf>
    <xf numFmtId="1" fontId="8" fillId="6" borderId="22" xfId="6" applyNumberFormat="1" applyFont="1" applyFill="1" applyBorder="1" applyAlignment="1" applyProtection="1">
      <alignment horizontal="right" vertical="center"/>
      <protection locked="0"/>
    </xf>
    <xf numFmtId="1" fontId="8" fillId="6" borderId="41" xfId="0" applyNumberFormat="1" applyFont="1" applyFill="1" applyBorder="1" applyAlignment="1" applyProtection="1">
      <alignment horizontal="right" vertical="center"/>
      <protection locked="0"/>
    </xf>
    <xf numFmtId="1" fontId="8" fillId="6" borderId="49" xfId="0" applyNumberFormat="1" applyFont="1" applyFill="1" applyBorder="1" applyAlignment="1" applyProtection="1">
      <alignment horizontal="right" vertical="center"/>
      <protection locked="0"/>
    </xf>
    <xf numFmtId="1" fontId="8" fillId="6" borderId="52" xfId="0" applyNumberFormat="1" applyFont="1" applyFill="1" applyBorder="1" applyAlignment="1" applyProtection="1">
      <alignment horizontal="right" vertical="center"/>
      <protection locked="0"/>
    </xf>
    <xf numFmtId="3" fontId="8" fillId="2" borderId="6" xfId="0" applyNumberFormat="1" applyFont="1" applyFill="1" applyBorder="1" applyAlignment="1" applyProtection="1">
      <alignment horizontal="right" vertical="center"/>
      <protection locked="0"/>
    </xf>
    <xf numFmtId="3" fontId="8" fillId="2" borderId="9" xfId="0" applyNumberFormat="1" applyFont="1" applyFill="1" applyBorder="1" applyAlignment="1" applyProtection="1">
      <alignment horizontal="right" vertical="center"/>
      <protection locked="0"/>
    </xf>
    <xf numFmtId="3" fontId="8" fillId="2" borderId="8" xfId="0" applyNumberFormat="1" applyFont="1" applyFill="1" applyBorder="1" applyAlignment="1" applyProtection="1">
      <alignment horizontal="right" vertical="center"/>
      <protection locked="0"/>
    </xf>
    <xf numFmtId="3" fontId="8" fillId="2" borderId="45" xfId="0" applyNumberFormat="1" applyFont="1" applyFill="1" applyBorder="1" applyAlignment="1" applyProtection="1">
      <alignment horizontal="right" vertical="center"/>
      <protection locked="0"/>
    </xf>
    <xf numFmtId="3" fontId="8" fillId="2" borderId="41" xfId="0" applyNumberFormat="1" applyFont="1" applyFill="1" applyBorder="1" applyAlignment="1" applyProtection="1">
      <alignment horizontal="right" vertical="center"/>
      <protection locked="0"/>
    </xf>
    <xf numFmtId="3" fontId="8" fillId="2" borderId="56" xfId="0" applyNumberFormat="1" applyFont="1" applyFill="1" applyBorder="1" applyAlignment="1" applyProtection="1">
      <alignment horizontal="right" vertical="center"/>
      <protection locked="0"/>
    </xf>
    <xf numFmtId="3" fontId="8" fillId="2" borderId="49" xfId="0" applyNumberFormat="1" applyFont="1" applyFill="1" applyBorder="1" applyAlignment="1" applyProtection="1">
      <alignment horizontal="right" vertical="center"/>
      <protection locked="0"/>
    </xf>
    <xf numFmtId="3" fontId="8" fillId="2" borderId="50" xfId="0" applyNumberFormat="1" applyFont="1" applyFill="1" applyBorder="1" applyAlignment="1" applyProtection="1">
      <alignment horizontal="right" vertical="center"/>
      <protection locked="0"/>
    </xf>
    <xf numFmtId="166" fontId="21" fillId="0" borderId="0" xfId="0" applyNumberFormat="1" applyFont="1" applyProtection="1"/>
    <xf numFmtId="0" fontId="48" fillId="0" borderId="33" xfId="0" applyFont="1" applyBorder="1" applyProtection="1"/>
    <xf numFmtId="166" fontId="48" fillId="0" borderId="46" xfId="2" quotePrefix="1" applyNumberFormat="1" applyFont="1" applyFill="1" applyBorder="1" applyAlignment="1" applyProtection="1"/>
    <xf numFmtId="166" fontId="48" fillId="0" borderId="36" xfId="2" applyNumberFormat="1" applyFont="1" applyFill="1" applyBorder="1" applyAlignment="1" applyProtection="1"/>
    <xf numFmtId="3" fontId="8" fillId="2" borderId="6" xfId="0" applyNumberFormat="1" applyFont="1" applyFill="1" applyBorder="1" applyAlignment="1" applyProtection="1">
      <alignment vertical="center"/>
      <protection locked="0"/>
    </xf>
    <xf numFmtId="3" fontId="8" fillId="2" borderId="9" xfId="0" applyNumberFormat="1" applyFont="1" applyFill="1" applyBorder="1" applyAlignment="1" applyProtection="1">
      <alignment vertical="center"/>
      <protection locked="0"/>
    </xf>
    <xf numFmtId="3" fontId="8" fillId="2" borderId="8" xfId="0" applyNumberFormat="1" applyFont="1" applyFill="1" applyBorder="1" applyAlignment="1" applyProtection="1">
      <alignment vertical="center"/>
      <protection locked="0"/>
    </xf>
    <xf numFmtId="3" fontId="8" fillId="2" borderId="45" xfId="0" applyNumberFormat="1" applyFont="1" applyFill="1" applyBorder="1" applyAlignment="1" applyProtection="1">
      <alignment vertical="center"/>
      <protection locked="0"/>
    </xf>
    <xf numFmtId="3" fontId="8" fillId="0" borderId="6" xfId="0" applyNumberFormat="1" applyFont="1" applyFill="1" applyBorder="1" applyAlignment="1" applyProtection="1">
      <alignment horizontal="center" vertical="center"/>
    </xf>
    <xf numFmtId="3" fontId="8" fillId="0" borderId="8" xfId="0" applyNumberFormat="1" applyFont="1" applyFill="1" applyBorder="1" applyAlignment="1" applyProtection="1">
      <alignment horizontal="center" vertical="center"/>
    </xf>
    <xf numFmtId="3" fontId="8" fillId="0" borderId="22" xfId="0" applyNumberFormat="1" applyFont="1" applyFill="1" applyBorder="1" applyAlignment="1" applyProtection="1">
      <alignment horizontal="center" vertical="center"/>
    </xf>
    <xf numFmtId="3" fontId="8" fillId="0" borderId="9" xfId="0" applyNumberFormat="1" applyFont="1" applyFill="1" applyBorder="1" applyAlignment="1" applyProtection="1">
      <alignment horizontal="center" vertical="center"/>
    </xf>
    <xf numFmtId="3" fontId="8" fillId="0" borderId="45" xfId="0" applyNumberFormat="1" applyFont="1" applyFill="1" applyBorder="1" applyAlignment="1" applyProtection="1">
      <alignment horizontal="center" vertical="center"/>
    </xf>
    <xf numFmtId="3" fontId="4" fillId="0" borderId="6" xfId="0" applyNumberFormat="1" applyFont="1" applyFill="1" applyBorder="1" applyAlignment="1" applyProtection="1">
      <alignment horizontal="center" vertical="center"/>
    </xf>
    <xf numFmtId="3" fontId="4" fillId="0" borderId="9" xfId="0" applyNumberFormat="1" applyFont="1" applyFill="1" applyBorder="1" applyAlignment="1" applyProtection="1">
      <alignment horizontal="center" vertical="center"/>
    </xf>
    <xf numFmtId="3" fontId="4" fillId="0" borderId="8" xfId="0" applyNumberFormat="1" applyFont="1" applyFill="1" applyBorder="1" applyAlignment="1" applyProtection="1">
      <alignment horizontal="center" vertical="center"/>
    </xf>
    <xf numFmtId="3" fontId="4" fillId="0" borderId="45" xfId="0" applyNumberFormat="1" applyFont="1" applyFill="1" applyBorder="1" applyAlignment="1" applyProtection="1">
      <alignment horizontal="center" vertical="center"/>
    </xf>
    <xf numFmtId="3" fontId="4" fillId="0" borderId="59" xfId="0" applyNumberFormat="1" applyFont="1" applyFill="1" applyBorder="1" applyAlignment="1" applyProtection="1">
      <alignment horizontal="center" vertical="center"/>
    </xf>
    <xf numFmtId="3" fontId="4" fillId="0" borderId="60" xfId="0" applyNumberFormat="1" applyFont="1" applyFill="1" applyBorder="1" applyAlignment="1" applyProtection="1">
      <alignment horizontal="center" vertical="center"/>
    </xf>
    <xf numFmtId="3" fontId="4" fillId="0" borderId="61" xfId="0" applyNumberFormat="1" applyFont="1" applyFill="1" applyBorder="1" applyAlignment="1" applyProtection="1">
      <alignment horizontal="center" vertical="center"/>
    </xf>
    <xf numFmtId="3" fontId="4" fillId="0" borderId="62" xfId="0" applyNumberFormat="1" applyFont="1" applyFill="1" applyBorder="1" applyAlignment="1" applyProtection="1">
      <alignment horizontal="center" vertical="center"/>
    </xf>
    <xf numFmtId="3" fontId="8" fillId="0" borderId="49" xfId="0" applyNumberFormat="1" applyFont="1" applyFill="1" applyBorder="1" applyAlignment="1" applyProtection="1">
      <alignment horizontal="center" vertical="center"/>
    </xf>
    <xf numFmtId="3" fontId="8" fillId="0" borderId="52" xfId="0" applyNumberFormat="1" applyFont="1" applyFill="1" applyBorder="1" applyAlignment="1" applyProtection="1">
      <alignment horizontal="center" vertical="center"/>
    </xf>
    <xf numFmtId="0" fontId="13" fillId="0" borderId="33" xfId="0" applyFont="1" applyBorder="1" applyProtection="1"/>
    <xf numFmtId="166" fontId="13" fillId="0" borderId="45" xfId="2" quotePrefix="1" applyNumberFormat="1" applyFont="1" applyFill="1" applyBorder="1" applyAlignment="1" applyProtection="1"/>
    <xf numFmtId="166" fontId="13" fillId="0" borderId="46" xfId="2" quotePrefix="1" applyNumberFormat="1" applyFont="1" applyFill="1" applyBorder="1" applyAlignment="1" applyProtection="1"/>
    <xf numFmtId="166" fontId="13" fillId="0" borderId="33" xfId="2" quotePrefix="1" applyNumberFormat="1" applyFont="1" applyFill="1" applyBorder="1" applyAlignment="1" applyProtection="1"/>
    <xf numFmtId="166" fontId="48" fillId="0" borderId="36" xfId="2" quotePrefix="1" applyNumberFormat="1" applyFont="1" applyFill="1" applyBorder="1" applyAlignment="1" applyProtection="1"/>
    <xf numFmtId="0" fontId="13" fillId="0" borderId="1" xfId="0" applyFont="1" applyBorder="1" applyAlignment="1" applyProtection="1">
      <alignment horizontal="center" vertical="center"/>
    </xf>
    <xf numFmtId="0" fontId="3" fillId="0" borderId="20" xfId="0" applyFont="1" applyBorder="1" applyProtection="1"/>
    <xf numFmtId="0" fontId="13" fillId="0" borderId="3" xfId="0" applyFont="1" applyBorder="1" applyAlignment="1" applyProtection="1">
      <alignment horizontal="center" vertical="center"/>
    </xf>
    <xf numFmtId="0" fontId="3" fillId="0" borderId="21" xfId="0" applyFont="1" applyBorder="1" applyProtection="1"/>
    <xf numFmtId="166" fontId="13" fillId="0" borderId="35" xfId="0" applyNumberFormat="1" applyFont="1" applyFill="1" applyBorder="1" applyAlignment="1" applyProtection="1">
      <alignment horizontal="center" vertical="center"/>
    </xf>
    <xf numFmtId="0" fontId="13" fillId="0" borderId="0" xfId="0" applyFont="1" applyAlignment="1" applyProtection="1">
      <alignment horizontal="right"/>
    </xf>
    <xf numFmtId="0" fontId="13" fillId="0" borderId="30" xfId="0" applyFont="1" applyBorder="1" applyAlignment="1" applyProtection="1">
      <alignment horizontal="right" vertical="center"/>
    </xf>
    <xf numFmtId="0" fontId="47" fillId="4" borderId="53" xfId="5" applyFont="1" applyFill="1" applyBorder="1" applyAlignment="1" applyProtection="1">
      <alignment horizontal="center" vertical="center" wrapText="1"/>
    </xf>
    <xf numFmtId="0" fontId="47" fillId="4" borderId="66" xfId="5" applyFont="1" applyFill="1" applyBorder="1" applyAlignment="1" applyProtection="1">
      <alignment vertical="center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14" xfId="0" applyFont="1" applyFill="1" applyBorder="1" applyAlignment="1" applyProtection="1">
      <alignment horizontal="center" vertical="center"/>
    </xf>
    <xf numFmtId="0" fontId="9" fillId="0" borderId="36" xfId="0" applyFont="1" applyFill="1" applyBorder="1" applyAlignment="1" applyProtection="1">
      <alignment horizontal="center" vertical="center"/>
    </xf>
    <xf numFmtId="0" fontId="9" fillId="0" borderId="35" xfId="0" applyFont="1" applyFill="1" applyBorder="1" applyAlignment="1" applyProtection="1">
      <alignment horizontal="center"/>
    </xf>
    <xf numFmtId="0" fontId="9" fillId="0" borderId="29" xfId="0" applyFont="1" applyFill="1" applyBorder="1" applyAlignment="1" applyProtection="1">
      <alignment horizontal="center"/>
    </xf>
    <xf numFmtId="0" fontId="9" fillId="0" borderId="30" xfId="0" applyFont="1" applyFill="1" applyBorder="1" applyAlignment="1" applyProtection="1">
      <alignment horizontal="center"/>
    </xf>
    <xf numFmtId="0" fontId="13" fillId="0" borderId="0" xfId="0" applyFont="1" applyAlignment="1" applyProtection="1">
      <alignment horizontal="center"/>
    </xf>
    <xf numFmtId="0" fontId="40" fillId="4" borderId="14" xfId="5" applyFont="1" applyFill="1" applyBorder="1" applyAlignment="1" applyProtection="1">
      <alignment horizontal="center" vertical="center"/>
    </xf>
    <xf numFmtId="0" fontId="40" fillId="4" borderId="11" xfId="5" applyFont="1" applyFill="1" applyBorder="1" applyAlignment="1" applyProtection="1">
      <alignment horizontal="center" vertical="center"/>
    </xf>
    <xf numFmtId="0" fontId="41" fillId="0" borderId="11" xfId="5" applyFont="1" applyBorder="1" applyAlignment="1" applyProtection="1">
      <alignment horizontal="center" vertical="center"/>
    </xf>
    <xf numFmtId="0" fontId="41" fillId="0" borderId="13" xfId="5" applyFont="1" applyBorder="1" applyAlignment="1" applyProtection="1">
      <alignment horizontal="center" vertical="center"/>
    </xf>
    <xf numFmtId="0" fontId="40" fillId="4" borderId="1" xfId="5" applyFont="1" applyFill="1" applyBorder="1" applyAlignment="1" applyProtection="1">
      <alignment horizontal="center" vertical="center"/>
    </xf>
    <xf numFmtId="0" fontId="41" fillId="0" borderId="2" xfId="5" applyFont="1" applyBorder="1" applyAlignment="1" applyProtection="1">
      <alignment horizontal="center" vertical="center"/>
    </xf>
    <xf numFmtId="0" fontId="41" fillId="0" borderId="3" xfId="5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 wrapText="1"/>
      <protection locked="0"/>
    </xf>
    <xf numFmtId="0" fontId="13" fillId="0" borderId="0" xfId="0" applyFont="1" applyBorder="1" applyAlignment="1" applyProtection="1">
      <alignment horizontal="center"/>
    </xf>
    <xf numFmtId="1" fontId="9" fillId="0" borderId="2" xfId="0" applyNumberFormat="1" applyFont="1" applyFill="1" applyBorder="1" applyAlignment="1" applyProtection="1">
      <alignment horizontal="center" vertical="center"/>
    </xf>
    <xf numFmtId="1" fontId="9" fillId="0" borderId="0" xfId="0" applyNumberFormat="1" applyFont="1" applyFill="1" applyBorder="1" applyAlignment="1" applyProtection="1">
      <alignment horizontal="center" vertical="center"/>
    </xf>
    <xf numFmtId="1" fontId="9" fillId="0" borderId="42" xfId="0" applyNumberFormat="1" applyFont="1" applyFill="1" applyBorder="1" applyAlignment="1" applyProtection="1">
      <alignment horizontal="center" vertical="center"/>
    </xf>
    <xf numFmtId="0" fontId="9" fillId="0" borderId="11" xfId="0" applyFont="1" applyFill="1" applyBorder="1" applyAlignment="1" applyProtection="1">
      <alignment horizontal="center" vertical="center"/>
    </xf>
    <xf numFmtId="0" fontId="8" fillId="0" borderId="38" xfId="0" applyFont="1" applyFill="1" applyBorder="1" applyAlignment="1" applyProtection="1"/>
    <xf numFmtId="0" fontId="0" fillId="0" borderId="38" xfId="0" applyBorder="1" applyAlignment="1" applyProtection="1"/>
    <xf numFmtId="0" fontId="8" fillId="0" borderId="9" xfId="0" applyFont="1" applyFill="1" applyBorder="1" applyAlignment="1" applyProtection="1"/>
    <xf numFmtId="0" fontId="7" fillId="0" borderId="9" xfId="0" applyFont="1" applyBorder="1" applyAlignment="1" applyProtection="1"/>
    <xf numFmtId="0" fontId="8" fillId="0" borderId="47" xfId="0" applyFont="1" applyFill="1" applyBorder="1" applyAlignment="1" applyProtection="1"/>
    <xf numFmtId="0" fontId="7" fillId="0" borderId="47" xfId="0" applyFont="1" applyBorder="1" applyAlignment="1" applyProtection="1"/>
    <xf numFmtId="0" fontId="9" fillId="0" borderId="35" xfId="0" applyFont="1" applyFill="1" applyBorder="1" applyAlignment="1" applyProtection="1">
      <alignment horizontal="center" vertical="center"/>
    </xf>
    <xf numFmtId="0" fontId="9" fillId="0" borderId="29" xfId="0" applyFont="1" applyFill="1" applyBorder="1" applyAlignment="1" applyProtection="1">
      <alignment horizontal="center" vertical="center"/>
    </xf>
    <xf numFmtId="0" fontId="9" fillId="0" borderId="30" xfId="0" applyFont="1" applyFill="1" applyBorder="1" applyAlignment="1" applyProtection="1">
      <alignment horizontal="center" vertical="center"/>
    </xf>
    <xf numFmtId="0" fontId="0" fillId="0" borderId="9" xfId="0" applyBorder="1" applyAlignment="1" applyProtection="1"/>
    <xf numFmtId="0" fontId="0" fillId="0" borderId="47" xfId="0" applyBorder="1" applyAlignment="1" applyProtection="1"/>
    <xf numFmtId="0" fontId="25" fillId="6" borderId="6" xfId="0" applyFont="1" applyFill="1" applyBorder="1" applyAlignment="1" applyProtection="1">
      <alignment horizontal="center" vertical="center" wrapText="1"/>
      <protection locked="0"/>
    </xf>
    <xf numFmtId="0" fontId="25" fillId="6" borderId="8" xfId="0" applyFont="1" applyFill="1" applyBorder="1" applyAlignment="1" applyProtection="1">
      <alignment horizontal="center" vertical="center" wrapText="1"/>
      <protection locked="0"/>
    </xf>
    <xf numFmtId="0" fontId="25" fillId="6" borderId="22" xfId="0" applyFont="1" applyFill="1" applyBorder="1" applyAlignment="1" applyProtection="1">
      <alignment horizontal="center" vertical="center" wrapText="1"/>
      <protection locked="0"/>
    </xf>
    <xf numFmtId="0" fontId="25" fillId="6" borderId="7" xfId="0" applyFont="1" applyFill="1" applyBorder="1" applyAlignment="1" applyProtection="1">
      <alignment horizontal="center" vertical="center" wrapText="1"/>
      <protection locked="0"/>
    </xf>
    <xf numFmtId="0" fontId="25" fillId="6" borderId="26" xfId="0" applyFont="1" applyFill="1" applyBorder="1" applyAlignment="1" applyProtection="1">
      <alignment horizontal="center" vertical="center" wrapText="1"/>
      <protection locked="0"/>
    </xf>
    <xf numFmtId="0" fontId="25" fillId="6" borderId="27" xfId="0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horizontal="left"/>
    </xf>
    <xf numFmtId="0" fontId="2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 vertical="center" wrapText="1"/>
    </xf>
    <xf numFmtId="0" fontId="25" fillId="6" borderId="23" xfId="0" applyFont="1" applyFill="1" applyBorder="1" applyAlignment="1" applyProtection="1">
      <alignment horizontal="center" vertical="center" wrapText="1"/>
      <protection locked="0"/>
    </xf>
    <xf numFmtId="0" fontId="25" fillId="6" borderId="24" xfId="0" applyFont="1" applyFill="1" applyBorder="1" applyAlignment="1" applyProtection="1">
      <alignment horizontal="center" vertical="center" wrapText="1"/>
      <protection locked="0"/>
    </xf>
    <xf numFmtId="0" fontId="25" fillId="6" borderId="25" xfId="0" applyFont="1" applyFill="1" applyBorder="1" applyAlignment="1" applyProtection="1">
      <alignment horizontal="center" vertical="center" wrapText="1"/>
      <protection locked="0"/>
    </xf>
  </cellXfs>
  <cellStyles count="13">
    <cellStyle name="Čiarka" xfId="1" builtinId="3"/>
    <cellStyle name="Hypertextové prepojenie" xfId="2" builtinId="8"/>
    <cellStyle name="Normálna" xfId="0" builtinId="0"/>
    <cellStyle name="normálne 2" xfId="3"/>
    <cellStyle name="normálne 2 2" xfId="11"/>
    <cellStyle name="normálne 3" xfId="4"/>
    <cellStyle name="normálne 3 2" xfId="5"/>
    <cellStyle name="normálne 3 2 2" xfId="7"/>
    <cellStyle name="normálne 4" xfId="12"/>
    <cellStyle name="normálne 4 2 2 2" xfId="8"/>
    <cellStyle name="normálne 4 2 2 2 2" xfId="9"/>
    <cellStyle name="normální 2" xfId="10"/>
    <cellStyle name="Poznámka" xfId="6" builtinId="10"/>
  </cellStyles>
  <dxfs count="0"/>
  <tableStyles count="0" defaultTableStyle="TableStyleMedium9" defaultPivotStyle="PivotStyleLight16"/>
  <colors>
    <mruColors>
      <color rgb="FFFFFF99"/>
      <color rgb="FF00FFCC"/>
      <color rgb="FFDDD5E7"/>
      <color rgb="FFD9F9D7"/>
      <color rgb="FFB4F3AF"/>
      <color rgb="FFBAE1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zoomScaleNormal="100" workbookViewId="0">
      <selection activeCell="A2" sqref="A2:I2"/>
    </sheetView>
  </sheetViews>
  <sheetFormatPr defaultRowHeight="12.75" x14ac:dyDescent="0.2"/>
  <cols>
    <col min="9" max="9" width="10.42578125" customWidth="1"/>
  </cols>
  <sheetData>
    <row r="1" spans="1:9" ht="30" customHeight="1" x14ac:dyDescent="0.2">
      <c r="F1" s="450" t="s">
        <v>271</v>
      </c>
      <c r="G1" s="450"/>
      <c r="H1" s="450"/>
      <c r="I1" s="450"/>
    </row>
    <row r="2" spans="1:9" ht="75" customHeight="1" x14ac:dyDescent="0.2">
      <c r="A2" s="453" t="s">
        <v>272</v>
      </c>
      <c r="B2" s="453"/>
      <c r="C2" s="453"/>
      <c r="D2" s="453"/>
      <c r="E2" s="453"/>
      <c r="F2" s="453"/>
      <c r="G2" s="453"/>
      <c r="H2" s="453"/>
      <c r="I2" s="453"/>
    </row>
    <row r="3" spans="1:9" ht="15.75" x14ac:dyDescent="0.2">
      <c r="A3" s="27"/>
    </row>
    <row r="4" spans="1:9" ht="15.75" x14ac:dyDescent="0.2">
      <c r="A4" s="454" t="s">
        <v>273</v>
      </c>
      <c r="B4" s="454"/>
      <c r="C4" s="454"/>
      <c r="D4" s="454"/>
      <c r="E4" s="454"/>
      <c r="F4" s="454"/>
      <c r="G4" s="454"/>
      <c r="H4" s="454"/>
      <c r="I4" s="454"/>
    </row>
    <row r="5" spans="1:9" ht="15.75" x14ac:dyDescent="0.2">
      <c r="A5" s="27"/>
    </row>
    <row r="6" spans="1:9" ht="15.75" x14ac:dyDescent="0.2">
      <c r="A6" s="27" t="s">
        <v>51</v>
      </c>
    </row>
    <row r="16" spans="1:9" ht="23.25" x14ac:dyDescent="0.2">
      <c r="A16" s="455" t="s">
        <v>52</v>
      </c>
      <c r="B16" s="455"/>
      <c r="C16" s="455"/>
      <c r="D16" s="455"/>
      <c r="E16" s="455"/>
      <c r="F16" s="455"/>
      <c r="G16" s="455"/>
      <c r="H16" s="455"/>
      <c r="I16" s="455"/>
    </row>
    <row r="20" spans="1:9" x14ac:dyDescent="0.2">
      <c r="A20" s="451" t="s">
        <v>176</v>
      </c>
      <c r="B20" s="452"/>
      <c r="C20" s="452"/>
      <c r="D20" s="452"/>
      <c r="E20" s="452"/>
      <c r="F20" s="452"/>
      <c r="G20" s="452"/>
      <c r="H20" s="452"/>
      <c r="I20" s="452"/>
    </row>
  </sheetData>
  <sheetProtection algorithmName="SHA-512" hashValue="FK7Hz7oo91P6KaVByn9kX+CRGymF7Vo2BmkC6zXaRpv0LCYNLRkLEjw3BNeWo6RnSuj0jNBv1upj6KOvXdZOqQ==" saltValue="gUg0VSd6bWah9Ze8+7/bjg==" spinCount="100000" sheet="1" objects="1" scenarios="1"/>
  <mergeCells count="5">
    <mergeCell ref="F1:I1"/>
    <mergeCell ref="A20:I20"/>
    <mergeCell ref="A2:I2"/>
    <mergeCell ref="A4:I4"/>
    <mergeCell ref="A16:I16"/>
  </mergeCells>
  <printOptions horizontalCentered="1"/>
  <pageMargins left="0.70866141732283472" right="0.70866141732283472" top="1.1023622047244095" bottom="0.74803149606299213" header="0.62992125984251968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0"/>
  <sheetViews>
    <sheetView showGridLines="0" zoomScale="115" zoomScaleNormal="115" zoomScaleSheetLayoutView="115" workbookViewId="0">
      <selection activeCell="C13" sqref="C13"/>
    </sheetView>
  </sheetViews>
  <sheetFormatPr defaultColWidth="9.140625" defaultRowHeight="12.75" x14ac:dyDescent="0.2"/>
  <cols>
    <col min="1" max="1" width="6.42578125" style="2" customWidth="1"/>
    <col min="2" max="2" width="6.140625" style="2" customWidth="1"/>
    <col min="3" max="3" width="49" style="2" customWidth="1"/>
    <col min="4" max="7" width="12.7109375" style="2" customWidth="1"/>
    <col min="8" max="8" width="15.7109375" style="78" customWidth="1"/>
    <col min="9" max="9" width="9.5703125" style="13" bestFit="1" customWidth="1"/>
    <col min="10" max="16384" width="9.140625" style="2"/>
  </cols>
  <sheetData>
    <row r="1" spans="1:9" s="13" customFormat="1" ht="17.25" customHeight="1" x14ac:dyDescent="0.2">
      <c r="A1" s="257" t="s">
        <v>85</v>
      </c>
      <c r="B1" s="15"/>
      <c r="C1" s="15"/>
      <c r="D1" s="2"/>
      <c r="E1" s="2"/>
      <c r="F1" s="2"/>
      <c r="G1" s="151"/>
      <c r="H1" s="303" t="s">
        <v>47</v>
      </c>
    </row>
    <row r="2" spans="1:9" x14ac:dyDescent="0.2">
      <c r="A2" s="257" t="s">
        <v>175</v>
      </c>
      <c r="B2" s="258"/>
      <c r="C2" s="15"/>
      <c r="G2" s="151"/>
    </row>
    <row r="3" spans="1:9" x14ac:dyDescent="0.2">
      <c r="A3" s="98" t="s">
        <v>277</v>
      </c>
      <c r="B3" s="259"/>
      <c r="C3" s="259"/>
      <c r="D3" s="152"/>
      <c r="E3" s="152"/>
      <c r="F3" s="152"/>
      <c r="G3" s="152"/>
    </row>
    <row r="4" spans="1:9" x14ac:dyDescent="0.2">
      <c r="B4" s="260"/>
      <c r="C4" s="261"/>
      <c r="D4" s="461" t="s">
        <v>44</v>
      </c>
      <c r="E4" s="461"/>
      <c r="F4" s="461"/>
      <c r="G4" s="461"/>
    </row>
    <row r="5" spans="1:9" s="1" customFormat="1" ht="13.5" thickBot="1" x14ac:dyDescent="0.25">
      <c r="A5" s="245"/>
      <c r="B5" s="12"/>
      <c r="C5" s="26"/>
      <c r="E5" s="12"/>
      <c r="F5" s="12"/>
      <c r="G5" s="12"/>
      <c r="H5" s="376"/>
      <c r="I5" s="84"/>
    </row>
    <row r="6" spans="1:9" ht="14.25" customHeight="1" thickBot="1" x14ac:dyDescent="0.25">
      <c r="A6" s="41"/>
      <c r="B6" s="42"/>
      <c r="C6" s="43"/>
      <c r="D6" s="44" t="s">
        <v>15</v>
      </c>
      <c r="E6" s="45" t="s">
        <v>15</v>
      </c>
      <c r="F6" s="45" t="s">
        <v>15</v>
      </c>
      <c r="G6" s="46" t="s">
        <v>15</v>
      </c>
      <c r="H6" s="456" t="s">
        <v>1</v>
      </c>
    </row>
    <row r="7" spans="1:9" ht="14.25" customHeight="1" thickBot="1" x14ac:dyDescent="0.25">
      <c r="A7" s="47"/>
      <c r="B7" s="12"/>
      <c r="C7" s="48" t="s">
        <v>0</v>
      </c>
      <c r="D7" s="393"/>
      <c r="E7" s="394"/>
      <c r="F7" s="394"/>
      <c r="G7" s="395"/>
      <c r="H7" s="457"/>
    </row>
    <row r="8" spans="1:9" ht="14.25" customHeight="1" thickBot="1" x14ac:dyDescent="0.25">
      <c r="A8" s="49"/>
      <c r="B8" s="50"/>
      <c r="C8" s="51"/>
      <c r="D8" s="458" t="s">
        <v>2</v>
      </c>
      <c r="E8" s="459"/>
      <c r="F8" s="459"/>
      <c r="G8" s="460"/>
      <c r="H8" s="198"/>
    </row>
    <row r="9" spans="1:9" s="159" customFormat="1" ht="14.25" customHeight="1" x14ac:dyDescent="0.2">
      <c r="A9" s="60" t="s">
        <v>3</v>
      </c>
      <c r="B9" s="365"/>
      <c r="C9" s="57" t="s">
        <v>10</v>
      </c>
      <c r="D9" s="229" t="s">
        <v>14</v>
      </c>
      <c r="E9" s="230" t="s">
        <v>14</v>
      </c>
      <c r="F9" s="230" t="s">
        <v>14</v>
      </c>
      <c r="G9" s="231" t="s">
        <v>14</v>
      </c>
      <c r="H9" s="350">
        <f>SUM(H10:H13)</f>
        <v>0</v>
      </c>
      <c r="I9" s="366"/>
    </row>
    <row r="10" spans="1:9" ht="14.25" customHeight="1" x14ac:dyDescent="0.2">
      <c r="A10" s="56"/>
      <c r="B10" s="357" t="s">
        <v>237</v>
      </c>
      <c r="C10" s="358" t="s">
        <v>10</v>
      </c>
      <c r="D10" s="417"/>
      <c r="E10" s="418"/>
      <c r="F10" s="419"/>
      <c r="G10" s="420"/>
      <c r="H10" s="364">
        <f>ROUND(($D$7*D10)+($E$7*E10)+($F$7*F10)+($G$7*G10),2)</f>
        <v>0</v>
      </c>
    </row>
    <row r="11" spans="1:9" ht="23.25" customHeight="1" x14ac:dyDescent="0.2">
      <c r="A11" s="56"/>
      <c r="B11" s="357" t="s">
        <v>238</v>
      </c>
      <c r="C11" s="358" t="s">
        <v>68</v>
      </c>
      <c r="D11" s="417"/>
      <c r="E11" s="418"/>
      <c r="F11" s="419"/>
      <c r="G11" s="420"/>
      <c r="H11" s="364">
        <f t="shared" ref="H11:H30" si="0">ROUND(($D$7*D11)+($E$7*E11)+($F$7*F11)+($G$7*G11),2)</f>
        <v>0</v>
      </c>
    </row>
    <row r="12" spans="1:9" x14ac:dyDescent="0.2">
      <c r="A12" s="56"/>
      <c r="B12" s="357" t="s">
        <v>286</v>
      </c>
      <c r="C12" s="358" t="s">
        <v>40</v>
      </c>
      <c r="D12" s="417"/>
      <c r="E12" s="418"/>
      <c r="F12" s="419"/>
      <c r="G12" s="420"/>
      <c r="H12" s="364">
        <f t="shared" si="0"/>
        <v>0</v>
      </c>
      <c r="I12" s="84"/>
    </row>
    <row r="13" spans="1:9" ht="36" customHeight="1" x14ac:dyDescent="0.2">
      <c r="A13" s="56"/>
      <c r="B13" s="357" t="s">
        <v>287</v>
      </c>
      <c r="C13" s="358" t="s">
        <v>69</v>
      </c>
      <c r="D13" s="417"/>
      <c r="E13" s="418"/>
      <c r="F13" s="419"/>
      <c r="G13" s="420"/>
      <c r="H13" s="364">
        <f t="shared" si="0"/>
        <v>0</v>
      </c>
    </row>
    <row r="14" spans="1:9" s="159" customFormat="1" ht="14.25" customHeight="1" x14ac:dyDescent="0.2">
      <c r="A14" s="60" t="s">
        <v>24</v>
      </c>
      <c r="B14" s="199"/>
      <c r="C14" s="66" t="s">
        <v>70</v>
      </c>
      <c r="D14" s="421" t="s">
        <v>14</v>
      </c>
      <c r="E14" s="422" t="s">
        <v>14</v>
      </c>
      <c r="F14" s="422" t="s">
        <v>14</v>
      </c>
      <c r="G14" s="423" t="s">
        <v>14</v>
      </c>
      <c r="H14" s="350">
        <f>SUM(H15:H16)</f>
        <v>0</v>
      </c>
      <c r="I14" s="366"/>
    </row>
    <row r="15" spans="1:9" s="1" customFormat="1" ht="14.25" customHeight="1" x14ac:dyDescent="0.2">
      <c r="A15" s="111"/>
      <c r="B15" s="359" t="s">
        <v>135</v>
      </c>
      <c r="C15" s="358" t="s">
        <v>70</v>
      </c>
      <c r="D15" s="417"/>
      <c r="E15" s="418"/>
      <c r="F15" s="419"/>
      <c r="G15" s="420"/>
      <c r="H15" s="364">
        <f>ROUND(($D$7*D15)+($E$7*E15)+($F$7*F15)+($G$7*G15),2)</f>
        <v>0</v>
      </c>
      <c r="I15" s="84"/>
    </row>
    <row r="16" spans="1:9" s="1" customFormat="1" ht="21.6" customHeight="1" x14ac:dyDescent="0.2">
      <c r="A16" s="111"/>
      <c r="B16" s="359" t="s">
        <v>136</v>
      </c>
      <c r="C16" s="378" t="s">
        <v>137</v>
      </c>
      <c r="D16" s="417"/>
      <c r="E16" s="418"/>
      <c r="F16" s="419"/>
      <c r="G16" s="420"/>
      <c r="H16" s="364">
        <f t="shared" si="0"/>
        <v>0</v>
      </c>
      <c r="I16" s="84"/>
    </row>
    <row r="17" spans="1:9" s="159" customFormat="1" ht="14.25" customHeight="1" x14ac:dyDescent="0.2">
      <c r="A17" s="60" t="s">
        <v>20</v>
      </c>
      <c r="B17" s="61"/>
      <c r="C17" s="66" t="s">
        <v>71</v>
      </c>
      <c r="D17" s="417"/>
      <c r="E17" s="418"/>
      <c r="F17" s="419"/>
      <c r="G17" s="420"/>
      <c r="H17" s="350">
        <f t="shared" si="0"/>
        <v>0</v>
      </c>
      <c r="I17" s="366"/>
    </row>
    <row r="18" spans="1:9" s="159" customFormat="1" ht="14.25" customHeight="1" x14ac:dyDescent="0.2">
      <c r="A18" s="60" t="s">
        <v>4</v>
      </c>
      <c r="C18" s="57" t="s">
        <v>138</v>
      </c>
      <c r="D18" s="421" t="s">
        <v>14</v>
      </c>
      <c r="E18" s="422" t="s">
        <v>14</v>
      </c>
      <c r="F18" s="422" t="s">
        <v>14</v>
      </c>
      <c r="G18" s="423" t="s">
        <v>14</v>
      </c>
      <c r="H18" s="350">
        <f>H19+H29</f>
        <v>0</v>
      </c>
      <c r="I18" s="366"/>
    </row>
    <row r="19" spans="1:9" ht="14.25" customHeight="1" x14ac:dyDescent="0.2">
      <c r="A19" s="53"/>
      <c r="B19" s="359" t="s">
        <v>288</v>
      </c>
      <c r="C19" s="356" t="s">
        <v>240</v>
      </c>
      <c r="D19" s="421" t="s">
        <v>14</v>
      </c>
      <c r="E19" s="422" t="s">
        <v>14</v>
      </c>
      <c r="F19" s="422" t="s">
        <v>14</v>
      </c>
      <c r="G19" s="423" t="s">
        <v>14</v>
      </c>
      <c r="H19" s="355">
        <f>SUM(H20:H28)</f>
        <v>0</v>
      </c>
      <c r="I19" s="379"/>
    </row>
    <row r="20" spans="1:9" ht="14.25" customHeight="1" x14ac:dyDescent="0.2">
      <c r="A20" s="53"/>
      <c r="B20" s="380"/>
      <c r="C20" s="356" t="s">
        <v>143</v>
      </c>
      <c r="D20" s="417"/>
      <c r="E20" s="418"/>
      <c r="F20" s="419"/>
      <c r="G20" s="420"/>
      <c r="H20" s="364">
        <f t="shared" si="0"/>
        <v>0</v>
      </c>
    </row>
    <row r="21" spans="1:9" ht="14.25" customHeight="1" x14ac:dyDescent="0.2">
      <c r="A21" s="53"/>
      <c r="B21" s="380"/>
      <c r="C21" s="356" t="s">
        <v>239</v>
      </c>
      <c r="D21" s="417"/>
      <c r="E21" s="418"/>
      <c r="F21" s="419"/>
      <c r="G21" s="420"/>
      <c r="H21" s="364">
        <f t="shared" si="0"/>
        <v>0</v>
      </c>
    </row>
    <row r="22" spans="1:9" ht="14.25" customHeight="1" x14ac:dyDescent="0.2">
      <c r="A22" s="53"/>
      <c r="B22" s="380"/>
      <c r="C22" s="356" t="s">
        <v>139</v>
      </c>
      <c r="D22" s="417"/>
      <c r="E22" s="418"/>
      <c r="F22" s="419"/>
      <c r="G22" s="420"/>
      <c r="H22" s="364">
        <f t="shared" si="0"/>
        <v>0</v>
      </c>
    </row>
    <row r="23" spans="1:9" ht="14.25" customHeight="1" x14ac:dyDescent="0.2">
      <c r="A23" s="53"/>
      <c r="B23" s="380"/>
      <c r="C23" s="356" t="s">
        <v>141</v>
      </c>
      <c r="D23" s="417"/>
      <c r="E23" s="418"/>
      <c r="F23" s="419"/>
      <c r="G23" s="420"/>
      <c r="H23" s="364">
        <f t="shared" si="0"/>
        <v>0</v>
      </c>
    </row>
    <row r="24" spans="1:9" ht="14.25" customHeight="1" x14ac:dyDescent="0.2">
      <c r="A24" s="53"/>
      <c r="B24" s="380"/>
      <c r="C24" s="356" t="s">
        <v>142</v>
      </c>
      <c r="D24" s="417"/>
      <c r="E24" s="418"/>
      <c r="F24" s="419"/>
      <c r="G24" s="420"/>
      <c r="H24" s="364">
        <f t="shared" si="0"/>
        <v>0</v>
      </c>
    </row>
    <row r="25" spans="1:9" ht="14.25" customHeight="1" x14ac:dyDescent="0.2">
      <c r="A25" s="53"/>
      <c r="B25" s="380"/>
      <c r="C25" s="356" t="s">
        <v>140</v>
      </c>
      <c r="D25" s="417"/>
      <c r="E25" s="418"/>
      <c r="F25" s="419"/>
      <c r="G25" s="420"/>
      <c r="H25" s="364">
        <f t="shared" si="0"/>
        <v>0</v>
      </c>
    </row>
    <row r="26" spans="1:9" ht="14.25" customHeight="1" x14ac:dyDescent="0.2">
      <c r="A26" s="53"/>
      <c r="B26" s="380"/>
      <c r="C26" s="356" t="s">
        <v>241</v>
      </c>
      <c r="D26" s="417"/>
      <c r="E26" s="418"/>
      <c r="F26" s="419"/>
      <c r="G26" s="420"/>
      <c r="H26" s="364">
        <f t="shared" si="0"/>
        <v>0</v>
      </c>
    </row>
    <row r="27" spans="1:9" ht="14.25" customHeight="1" x14ac:dyDescent="0.2">
      <c r="A27" s="53"/>
      <c r="B27" s="380"/>
      <c r="C27" s="356" t="s">
        <v>174</v>
      </c>
      <c r="D27" s="417"/>
      <c r="E27" s="418"/>
      <c r="F27" s="419"/>
      <c r="G27" s="420"/>
      <c r="H27" s="364">
        <f t="shared" si="0"/>
        <v>0</v>
      </c>
    </row>
    <row r="28" spans="1:9" ht="14.25" customHeight="1" x14ac:dyDescent="0.2">
      <c r="A28" s="53"/>
      <c r="B28" s="380"/>
      <c r="C28" s="356" t="s">
        <v>242</v>
      </c>
      <c r="D28" s="417"/>
      <c r="E28" s="418"/>
      <c r="F28" s="419"/>
      <c r="G28" s="420"/>
      <c r="H28" s="364">
        <f t="shared" si="0"/>
        <v>0</v>
      </c>
    </row>
    <row r="29" spans="1:9" s="1" customFormat="1" ht="14.25" customHeight="1" x14ac:dyDescent="0.2">
      <c r="A29" s="111"/>
      <c r="B29" s="381" t="s">
        <v>289</v>
      </c>
      <c r="C29" s="358" t="s">
        <v>243</v>
      </c>
      <c r="D29" s="417"/>
      <c r="E29" s="418"/>
      <c r="F29" s="419"/>
      <c r="G29" s="420"/>
      <c r="H29" s="364">
        <f t="shared" si="0"/>
        <v>0</v>
      </c>
      <c r="I29" s="84"/>
    </row>
    <row r="30" spans="1:9" ht="14.25" customHeight="1" x14ac:dyDescent="0.2">
      <c r="A30" s="58" t="s">
        <v>5</v>
      </c>
      <c r="B30" s="59"/>
      <c r="C30" s="57" t="s">
        <v>65</v>
      </c>
      <c r="D30" s="417"/>
      <c r="E30" s="418"/>
      <c r="F30" s="419"/>
      <c r="G30" s="420"/>
      <c r="H30" s="350">
        <f t="shared" si="0"/>
        <v>0</v>
      </c>
    </row>
    <row r="31" spans="1:9" ht="14.25" customHeight="1" x14ac:dyDescent="0.2">
      <c r="A31" s="60" t="s">
        <v>6</v>
      </c>
      <c r="B31" s="61"/>
      <c r="C31" s="54" t="s">
        <v>59</v>
      </c>
      <c r="D31" s="421" t="s">
        <v>14</v>
      </c>
      <c r="E31" s="424" t="s">
        <v>14</v>
      </c>
      <c r="F31" s="422" t="s">
        <v>14</v>
      </c>
      <c r="G31" s="425" t="s">
        <v>14</v>
      </c>
      <c r="H31" s="354">
        <f>H32+H36+H49+H53</f>
        <v>0</v>
      </c>
    </row>
    <row r="32" spans="1:9" s="1" customFormat="1" ht="13.5" customHeight="1" x14ac:dyDescent="0.2">
      <c r="A32" s="111"/>
      <c r="B32" s="359" t="s">
        <v>297</v>
      </c>
      <c r="C32" s="358" t="s">
        <v>60</v>
      </c>
      <c r="D32" s="421" t="s">
        <v>14</v>
      </c>
      <c r="E32" s="424" t="s">
        <v>14</v>
      </c>
      <c r="F32" s="422" t="s">
        <v>14</v>
      </c>
      <c r="G32" s="425" t="s">
        <v>14</v>
      </c>
      <c r="H32" s="351">
        <f>SUM(H33:H35)</f>
        <v>0</v>
      </c>
      <c r="I32" s="84"/>
    </row>
    <row r="33" spans="1:9" ht="13.5" customHeight="1" x14ac:dyDescent="0.2">
      <c r="A33" s="67"/>
      <c r="B33" s="192" t="s">
        <v>150</v>
      </c>
      <c r="C33" s="193" t="s">
        <v>147</v>
      </c>
      <c r="D33" s="417"/>
      <c r="E33" s="418"/>
      <c r="F33" s="419"/>
      <c r="G33" s="420"/>
      <c r="H33" s="364">
        <f t="shared" ref="H33:H47" si="1">ROUND(($D$7*D33)+($E$7*E33)+($F$7*F33)+($G$7*G33),2)</f>
        <v>0</v>
      </c>
    </row>
    <row r="34" spans="1:9" ht="13.5" customHeight="1" x14ac:dyDescent="0.2">
      <c r="A34" s="67"/>
      <c r="B34" s="156" t="s">
        <v>172</v>
      </c>
      <c r="C34" s="62" t="s">
        <v>148</v>
      </c>
      <c r="D34" s="417"/>
      <c r="E34" s="418"/>
      <c r="F34" s="419"/>
      <c r="G34" s="420"/>
      <c r="H34" s="364">
        <f t="shared" si="1"/>
        <v>0</v>
      </c>
    </row>
    <row r="35" spans="1:9" ht="13.5" customHeight="1" x14ac:dyDescent="0.2">
      <c r="A35" s="67"/>
      <c r="B35" s="190" t="s">
        <v>173</v>
      </c>
      <c r="C35" s="62" t="s">
        <v>149</v>
      </c>
      <c r="D35" s="417"/>
      <c r="E35" s="418"/>
      <c r="F35" s="419"/>
      <c r="G35" s="420"/>
      <c r="H35" s="364">
        <f t="shared" si="1"/>
        <v>0</v>
      </c>
    </row>
    <row r="36" spans="1:9" s="1" customFormat="1" ht="12" customHeight="1" x14ac:dyDescent="0.2">
      <c r="A36" s="111"/>
      <c r="B36" s="359" t="s">
        <v>298</v>
      </c>
      <c r="C36" s="358" t="s">
        <v>61</v>
      </c>
      <c r="D36" s="426" t="s">
        <v>14</v>
      </c>
      <c r="E36" s="427" t="s">
        <v>14</v>
      </c>
      <c r="F36" s="428" t="s">
        <v>14</v>
      </c>
      <c r="G36" s="429" t="s">
        <v>14</v>
      </c>
      <c r="H36" s="352">
        <f>SUM(H37:H48)</f>
        <v>0</v>
      </c>
      <c r="I36" s="84"/>
    </row>
    <row r="37" spans="1:9" ht="13.5" customHeight="1" x14ac:dyDescent="0.2">
      <c r="A37" s="67"/>
      <c r="B37" s="192" t="s">
        <v>163</v>
      </c>
      <c r="C37" s="62" t="s">
        <v>118</v>
      </c>
      <c r="D37" s="417"/>
      <c r="E37" s="418"/>
      <c r="F37" s="419"/>
      <c r="G37" s="420"/>
      <c r="H37" s="364">
        <f t="shared" si="1"/>
        <v>0</v>
      </c>
    </row>
    <row r="38" spans="1:9" x14ac:dyDescent="0.2">
      <c r="A38" s="67"/>
      <c r="B38" s="382" t="s">
        <v>162</v>
      </c>
      <c r="C38" s="62" t="s">
        <v>53</v>
      </c>
      <c r="D38" s="417"/>
      <c r="E38" s="418"/>
      <c r="F38" s="419"/>
      <c r="G38" s="420"/>
      <c r="H38" s="364">
        <f t="shared" si="1"/>
        <v>0</v>
      </c>
    </row>
    <row r="39" spans="1:9" ht="13.5" customHeight="1" x14ac:dyDescent="0.2">
      <c r="A39" s="67"/>
      <c r="B39" s="156" t="s">
        <v>244</v>
      </c>
      <c r="C39" s="62" t="s">
        <v>125</v>
      </c>
      <c r="D39" s="417"/>
      <c r="E39" s="418"/>
      <c r="F39" s="419"/>
      <c r="G39" s="420"/>
      <c r="H39" s="364">
        <f t="shared" si="1"/>
        <v>0</v>
      </c>
    </row>
    <row r="40" spans="1:9" ht="13.5" customHeight="1" x14ac:dyDescent="0.2">
      <c r="A40" s="67"/>
      <c r="B40" s="156" t="s">
        <v>164</v>
      </c>
      <c r="C40" s="62" t="s">
        <v>126</v>
      </c>
      <c r="D40" s="417"/>
      <c r="E40" s="418"/>
      <c r="F40" s="419"/>
      <c r="G40" s="420"/>
      <c r="H40" s="364">
        <f t="shared" si="1"/>
        <v>0</v>
      </c>
    </row>
    <row r="41" spans="1:9" ht="13.5" customHeight="1" x14ac:dyDescent="0.2">
      <c r="A41" s="67"/>
      <c r="B41" s="156" t="s">
        <v>165</v>
      </c>
      <c r="C41" s="62" t="s">
        <v>127</v>
      </c>
      <c r="D41" s="417"/>
      <c r="E41" s="418"/>
      <c r="F41" s="419"/>
      <c r="G41" s="420"/>
      <c r="H41" s="364">
        <f t="shared" si="1"/>
        <v>0</v>
      </c>
    </row>
    <row r="42" spans="1:9" ht="13.5" customHeight="1" x14ac:dyDescent="0.2">
      <c r="A42" s="67"/>
      <c r="B42" s="156" t="s">
        <v>166</v>
      </c>
      <c r="C42" s="153" t="s">
        <v>120</v>
      </c>
      <c r="D42" s="417"/>
      <c r="E42" s="418"/>
      <c r="F42" s="419"/>
      <c r="G42" s="420"/>
      <c r="H42" s="364">
        <f t="shared" si="1"/>
        <v>0</v>
      </c>
    </row>
    <row r="43" spans="1:9" ht="13.5" customHeight="1" x14ac:dyDescent="0.2">
      <c r="A43" s="67"/>
      <c r="B43" s="156" t="s">
        <v>167</v>
      </c>
      <c r="C43" s="154" t="s">
        <v>121</v>
      </c>
      <c r="D43" s="417"/>
      <c r="E43" s="418"/>
      <c r="F43" s="419"/>
      <c r="G43" s="420"/>
      <c r="H43" s="364">
        <f t="shared" si="1"/>
        <v>0</v>
      </c>
    </row>
    <row r="44" spans="1:9" ht="13.5" customHeight="1" x14ac:dyDescent="0.2">
      <c r="A44" s="67"/>
      <c r="B44" s="156" t="s">
        <v>168</v>
      </c>
      <c r="C44" s="154" t="s">
        <v>122</v>
      </c>
      <c r="D44" s="417"/>
      <c r="E44" s="418"/>
      <c r="F44" s="419"/>
      <c r="G44" s="420"/>
      <c r="H44" s="364">
        <f t="shared" si="1"/>
        <v>0</v>
      </c>
    </row>
    <row r="45" spans="1:9" ht="13.5" customHeight="1" x14ac:dyDescent="0.2">
      <c r="A45" s="67"/>
      <c r="B45" s="156" t="s">
        <v>169</v>
      </c>
      <c r="C45" s="154" t="s">
        <v>123</v>
      </c>
      <c r="D45" s="417"/>
      <c r="E45" s="418"/>
      <c r="F45" s="419"/>
      <c r="G45" s="420"/>
      <c r="H45" s="364">
        <f t="shared" si="1"/>
        <v>0</v>
      </c>
    </row>
    <row r="46" spans="1:9" ht="13.5" customHeight="1" x14ac:dyDescent="0.2">
      <c r="A46" s="67"/>
      <c r="B46" s="156" t="s">
        <v>170</v>
      </c>
      <c r="C46" s="153" t="s">
        <v>119</v>
      </c>
      <c r="D46" s="417"/>
      <c r="E46" s="418"/>
      <c r="F46" s="419"/>
      <c r="G46" s="420"/>
      <c r="H46" s="364">
        <f t="shared" si="1"/>
        <v>0</v>
      </c>
    </row>
    <row r="47" spans="1:9" ht="13.5" customHeight="1" x14ac:dyDescent="0.2">
      <c r="A47" s="67"/>
      <c r="B47" s="190" t="s">
        <v>171</v>
      </c>
      <c r="C47" s="191" t="s">
        <v>35</v>
      </c>
      <c r="D47" s="417"/>
      <c r="E47" s="418"/>
      <c r="F47" s="419"/>
      <c r="G47" s="420"/>
      <c r="H47" s="364">
        <f t="shared" si="1"/>
        <v>0</v>
      </c>
    </row>
    <row r="48" spans="1:9" ht="13.5" customHeight="1" x14ac:dyDescent="0.2">
      <c r="A48" s="67"/>
      <c r="B48" s="190" t="s">
        <v>307</v>
      </c>
      <c r="C48" s="191" t="s">
        <v>144</v>
      </c>
      <c r="D48" s="417"/>
      <c r="E48" s="418"/>
      <c r="F48" s="419"/>
      <c r="G48" s="420"/>
      <c r="H48" s="364">
        <f t="shared" ref="H48" si="2">ROUND(($D$7*D48)+($E$7*E48)+($F$7*F48)+($G$7*G48),2)</f>
        <v>0</v>
      </c>
    </row>
    <row r="49" spans="1:9" s="1" customFormat="1" ht="13.5" customHeight="1" x14ac:dyDescent="0.2">
      <c r="A49" s="111"/>
      <c r="B49" s="359" t="s">
        <v>294</v>
      </c>
      <c r="C49" s="358" t="s">
        <v>66</v>
      </c>
      <c r="D49" s="426" t="s">
        <v>14</v>
      </c>
      <c r="E49" s="427" t="s">
        <v>14</v>
      </c>
      <c r="F49" s="428" t="s">
        <v>14</v>
      </c>
      <c r="G49" s="429" t="s">
        <v>14</v>
      </c>
      <c r="H49" s="352">
        <f>SUM(H50:H52)</f>
        <v>0</v>
      </c>
      <c r="I49" s="84"/>
    </row>
    <row r="50" spans="1:9" ht="13.5" customHeight="1" x14ac:dyDescent="0.2">
      <c r="A50" s="67"/>
      <c r="B50" s="192" t="s">
        <v>161</v>
      </c>
      <c r="C50" s="193" t="s">
        <v>117</v>
      </c>
      <c r="D50" s="430" t="s">
        <v>14</v>
      </c>
      <c r="E50" s="431" t="s">
        <v>14</v>
      </c>
      <c r="F50" s="432" t="s">
        <v>14</v>
      </c>
      <c r="G50" s="433" t="s">
        <v>14</v>
      </c>
      <c r="H50" s="364">
        <f>'2 pIGHP DSP'!F66</f>
        <v>0</v>
      </c>
    </row>
    <row r="51" spans="1:9" ht="13.5" customHeight="1" x14ac:dyDescent="0.2">
      <c r="A51" s="67"/>
      <c r="B51" s="156" t="s">
        <v>248</v>
      </c>
      <c r="C51" s="62" t="s">
        <v>249</v>
      </c>
      <c r="D51" s="417"/>
      <c r="E51" s="418"/>
      <c r="F51" s="419"/>
      <c r="G51" s="420"/>
      <c r="H51" s="364">
        <f t="shared" ref="H51:H52" si="3">ROUND(($D$7*D51)+($E$7*E51)+($F$7*F51)+($G$7*G51),2)</f>
        <v>0</v>
      </c>
    </row>
    <row r="52" spans="1:9" ht="13.5" customHeight="1" x14ac:dyDescent="0.2">
      <c r="A52" s="67"/>
      <c r="B52" s="156" t="s">
        <v>245</v>
      </c>
      <c r="C52" s="62" t="s">
        <v>36</v>
      </c>
      <c r="D52" s="417"/>
      <c r="E52" s="418"/>
      <c r="F52" s="419"/>
      <c r="G52" s="420"/>
      <c r="H52" s="364">
        <f t="shared" si="3"/>
        <v>0</v>
      </c>
    </row>
    <row r="53" spans="1:9" s="1" customFormat="1" ht="13.5" customHeight="1" x14ac:dyDescent="0.2">
      <c r="A53" s="111"/>
      <c r="B53" s="359" t="s">
        <v>295</v>
      </c>
      <c r="C53" s="358" t="s">
        <v>67</v>
      </c>
      <c r="D53" s="426" t="s">
        <v>14</v>
      </c>
      <c r="E53" s="427" t="s">
        <v>14</v>
      </c>
      <c r="F53" s="428" t="s">
        <v>14</v>
      </c>
      <c r="G53" s="429" t="s">
        <v>14</v>
      </c>
      <c r="H53" s="352">
        <f>SUM(H54:H59)</f>
        <v>0</v>
      </c>
      <c r="I53" s="84"/>
    </row>
    <row r="54" spans="1:9" ht="13.5" customHeight="1" x14ac:dyDescent="0.2">
      <c r="A54" s="67"/>
      <c r="B54" s="156" t="s">
        <v>155</v>
      </c>
      <c r="C54" s="62" t="s">
        <v>128</v>
      </c>
      <c r="D54" s="417"/>
      <c r="E54" s="418"/>
      <c r="F54" s="419"/>
      <c r="G54" s="420"/>
      <c r="H54" s="364">
        <f t="shared" ref="H54:H59" si="4">ROUND(($D$7*D54)+($E$7*E54)+($F$7*F54)+($G$7*G54),2)</f>
        <v>0</v>
      </c>
    </row>
    <row r="55" spans="1:9" ht="13.5" customHeight="1" x14ac:dyDescent="0.2">
      <c r="A55" s="67"/>
      <c r="B55" s="156" t="s">
        <v>156</v>
      </c>
      <c r="C55" s="62" t="s">
        <v>55</v>
      </c>
      <c r="D55" s="417"/>
      <c r="E55" s="418"/>
      <c r="F55" s="419"/>
      <c r="G55" s="420"/>
      <c r="H55" s="364">
        <f t="shared" si="4"/>
        <v>0</v>
      </c>
    </row>
    <row r="56" spans="1:9" ht="13.5" customHeight="1" x14ac:dyDescent="0.2">
      <c r="A56" s="67"/>
      <c r="B56" s="156" t="s">
        <v>157</v>
      </c>
      <c r="C56" s="62" t="s">
        <v>54</v>
      </c>
      <c r="D56" s="417"/>
      <c r="E56" s="418"/>
      <c r="F56" s="419"/>
      <c r="G56" s="420"/>
      <c r="H56" s="364">
        <f t="shared" si="4"/>
        <v>0</v>
      </c>
    </row>
    <row r="57" spans="1:9" ht="13.5" customHeight="1" x14ac:dyDescent="0.2">
      <c r="A57" s="67"/>
      <c r="B57" s="156" t="s">
        <v>158</v>
      </c>
      <c r="C57" s="62" t="s">
        <v>129</v>
      </c>
      <c r="D57" s="417"/>
      <c r="E57" s="418"/>
      <c r="F57" s="419"/>
      <c r="G57" s="420"/>
      <c r="H57" s="364">
        <f t="shared" si="4"/>
        <v>0</v>
      </c>
    </row>
    <row r="58" spans="1:9" ht="13.5" customHeight="1" x14ac:dyDescent="0.2">
      <c r="A58" s="67"/>
      <c r="B58" s="156" t="s">
        <v>159</v>
      </c>
      <c r="C58" s="62" t="s">
        <v>130</v>
      </c>
      <c r="D58" s="417"/>
      <c r="E58" s="418"/>
      <c r="F58" s="419"/>
      <c r="G58" s="420"/>
      <c r="H58" s="364">
        <f t="shared" si="4"/>
        <v>0</v>
      </c>
    </row>
    <row r="59" spans="1:9" ht="13.5" customHeight="1" x14ac:dyDescent="0.2">
      <c r="A59" s="67"/>
      <c r="B59" s="156" t="s">
        <v>160</v>
      </c>
      <c r="C59" s="356" t="s">
        <v>308</v>
      </c>
      <c r="D59" s="417"/>
      <c r="E59" s="418"/>
      <c r="F59" s="419"/>
      <c r="G59" s="420"/>
      <c r="H59" s="364">
        <f t="shared" si="4"/>
        <v>0</v>
      </c>
    </row>
    <row r="60" spans="1:9" ht="14.1" customHeight="1" x14ac:dyDescent="0.2">
      <c r="A60" s="60" t="s">
        <v>9</v>
      </c>
      <c r="B60" s="63"/>
      <c r="C60" s="54" t="s">
        <v>62</v>
      </c>
      <c r="D60" s="426" t="s">
        <v>14</v>
      </c>
      <c r="E60" s="427" t="s">
        <v>14</v>
      </c>
      <c r="F60" s="428" t="s">
        <v>14</v>
      </c>
      <c r="G60" s="429" t="s">
        <v>14</v>
      </c>
      <c r="H60" s="375">
        <f>H61+H62+H63+H64+H68+H73+H74+H75</f>
        <v>0</v>
      </c>
    </row>
    <row r="61" spans="1:9" s="1" customFormat="1" ht="14.25" customHeight="1" x14ac:dyDescent="0.2">
      <c r="A61" s="111"/>
      <c r="B61" s="359" t="s">
        <v>290</v>
      </c>
      <c r="C61" s="358" t="s">
        <v>12</v>
      </c>
      <c r="D61" s="430" t="s">
        <v>14</v>
      </c>
      <c r="E61" s="431" t="s">
        <v>14</v>
      </c>
      <c r="F61" s="432" t="s">
        <v>14</v>
      </c>
      <c r="G61" s="433" t="s">
        <v>14</v>
      </c>
      <c r="H61" s="367">
        <f>'3 DSP G1 +G2'!F11</f>
        <v>0</v>
      </c>
      <c r="I61" s="84"/>
    </row>
    <row r="62" spans="1:9" s="1" customFormat="1" ht="14.25" customHeight="1" x14ac:dyDescent="0.2">
      <c r="A62" s="368"/>
      <c r="B62" s="369" t="s">
        <v>291</v>
      </c>
      <c r="C62" s="358" t="s">
        <v>304</v>
      </c>
      <c r="D62" s="421" t="s">
        <v>14</v>
      </c>
      <c r="E62" s="434" t="s">
        <v>14</v>
      </c>
      <c r="F62" s="434" t="s">
        <v>14</v>
      </c>
      <c r="G62" s="435" t="s">
        <v>14</v>
      </c>
      <c r="H62" s="367">
        <f>'3 DSP G1 +G2'!F21</f>
        <v>0</v>
      </c>
      <c r="I62" s="84"/>
    </row>
    <row r="63" spans="1:9" s="1" customFormat="1" ht="14.25" customHeight="1" x14ac:dyDescent="0.2">
      <c r="A63" s="368"/>
      <c r="B63" s="369" t="s">
        <v>292</v>
      </c>
      <c r="C63" s="370" t="s">
        <v>63</v>
      </c>
      <c r="D63" s="417"/>
      <c r="E63" s="418"/>
      <c r="F63" s="419"/>
      <c r="G63" s="420"/>
      <c r="H63" s="364">
        <f t="shared" ref="H63" si="5">ROUND(($D$7*D63)+($E$7*E63)+($F$7*F63)+($G$7*G63),2)</f>
        <v>0</v>
      </c>
      <c r="I63" s="84"/>
    </row>
    <row r="64" spans="1:9" s="1" customFormat="1" ht="14.25" customHeight="1" x14ac:dyDescent="0.2">
      <c r="A64" s="368"/>
      <c r="B64" s="371" t="s">
        <v>293</v>
      </c>
      <c r="C64" s="372" t="s">
        <v>146</v>
      </c>
      <c r="D64" s="421" t="s">
        <v>14</v>
      </c>
      <c r="E64" s="424" t="s">
        <v>14</v>
      </c>
      <c r="F64" s="422" t="s">
        <v>14</v>
      </c>
      <c r="G64" s="425" t="s">
        <v>14</v>
      </c>
      <c r="H64" s="367">
        <f>SUM(H65:H67)</f>
        <v>0</v>
      </c>
      <c r="I64" s="84"/>
    </row>
    <row r="65" spans="1:9" ht="14.25" customHeight="1" x14ac:dyDescent="0.2">
      <c r="A65" s="64"/>
      <c r="B65" s="158" t="s">
        <v>151</v>
      </c>
      <c r="C65" s="65" t="s">
        <v>13</v>
      </c>
      <c r="D65" s="417"/>
      <c r="E65" s="418"/>
      <c r="F65" s="419"/>
      <c r="G65" s="420"/>
      <c r="H65" s="364">
        <f t="shared" ref="H65:H67" si="6">ROUND(($D$7*D65)+($E$7*E65)+($F$7*F65)+($G$7*G65),2)</f>
        <v>0</v>
      </c>
    </row>
    <row r="66" spans="1:9" ht="14.25" customHeight="1" x14ac:dyDescent="0.2">
      <c r="A66" s="64"/>
      <c r="B66" s="158" t="s">
        <v>246</v>
      </c>
      <c r="C66" s="65" t="s">
        <v>250</v>
      </c>
      <c r="D66" s="417"/>
      <c r="E66" s="418"/>
      <c r="F66" s="419"/>
      <c r="G66" s="420"/>
      <c r="H66" s="364">
        <f t="shared" si="6"/>
        <v>0</v>
      </c>
    </row>
    <row r="67" spans="1:9" ht="14.25" customHeight="1" x14ac:dyDescent="0.2">
      <c r="A67" s="277"/>
      <c r="B67" s="157" t="s">
        <v>251</v>
      </c>
      <c r="C67" s="189" t="s">
        <v>247</v>
      </c>
      <c r="D67" s="417"/>
      <c r="E67" s="418"/>
      <c r="F67" s="419"/>
      <c r="G67" s="420"/>
      <c r="H67" s="364">
        <f t="shared" si="6"/>
        <v>0</v>
      </c>
    </row>
    <row r="68" spans="1:9" s="1" customFormat="1" ht="14.25" customHeight="1" x14ac:dyDescent="0.2">
      <c r="A68" s="111"/>
      <c r="B68" s="359" t="s">
        <v>296</v>
      </c>
      <c r="C68" s="356" t="s">
        <v>145</v>
      </c>
      <c r="D68" s="426" t="s">
        <v>14</v>
      </c>
      <c r="E68" s="427" t="s">
        <v>14</v>
      </c>
      <c r="F68" s="428" t="s">
        <v>14</v>
      </c>
      <c r="G68" s="429" t="s">
        <v>14</v>
      </c>
      <c r="H68" s="352">
        <f>SUM(H69:H72)</f>
        <v>0</v>
      </c>
      <c r="I68" s="84"/>
    </row>
    <row r="69" spans="1:9" ht="14.25" customHeight="1" x14ac:dyDescent="0.2">
      <c r="A69" s="64"/>
      <c r="B69" s="157" t="s">
        <v>152</v>
      </c>
      <c r="C69" s="155" t="s">
        <v>124</v>
      </c>
      <c r="D69" s="417"/>
      <c r="E69" s="418"/>
      <c r="F69" s="419"/>
      <c r="G69" s="420"/>
      <c r="H69" s="364">
        <f t="shared" ref="H69:H75" si="7">ROUND(($D$7*D69)+($E$7*E69)+($F$7*F69)+($G$7*G69),2)</f>
        <v>0</v>
      </c>
    </row>
    <row r="70" spans="1:9" ht="14.25" customHeight="1" x14ac:dyDescent="0.2">
      <c r="A70" s="64"/>
      <c r="B70" s="157" t="s">
        <v>153</v>
      </c>
      <c r="C70" s="62" t="s">
        <v>252</v>
      </c>
      <c r="D70" s="417"/>
      <c r="E70" s="418"/>
      <c r="F70" s="419"/>
      <c r="G70" s="420"/>
      <c r="H70" s="364">
        <f t="shared" si="7"/>
        <v>0</v>
      </c>
    </row>
    <row r="71" spans="1:9" ht="14.25" customHeight="1" x14ac:dyDescent="0.2">
      <c r="A71" s="64"/>
      <c r="B71" s="157" t="s">
        <v>154</v>
      </c>
      <c r="C71" s="155" t="s">
        <v>131</v>
      </c>
      <c r="D71" s="417"/>
      <c r="E71" s="418"/>
      <c r="F71" s="419"/>
      <c r="G71" s="420"/>
      <c r="H71" s="364">
        <f t="shared" si="7"/>
        <v>0</v>
      </c>
    </row>
    <row r="72" spans="1:9" ht="14.25" customHeight="1" x14ac:dyDescent="0.2">
      <c r="A72" s="64"/>
      <c r="B72" s="157" t="s">
        <v>253</v>
      </c>
      <c r="C72" s="155" t="s">
        <v>132</v>
      </c>
      <c r="D72" s="417"/>
      <c r="E72" s="418"/>
      <c r="F72" s="419"/>
      <c r="G72" s="420"/>
      <c r="H72" s="364">
        <f t="shared" si="7"/>
        <v>0</v>
      </c>
    </row>
    <row r="73" spans="1:9" s="1" customFormat="1" ht="14.25" customHeight="1" x14ac:dyDescent="0.2">
      <c r="A73" s="368"/>
      <c r="B73" s="373" t="s">
        <v>299</v>
      </c>
      <c r="C73" s="374" t="s">
        <v>133</v>
      </c>
      <c r="D73" s="417"/>
      <c r="E73" s="418"/>
      <c r="F73" s="419"/>
      <c r="G73" s="420"/>
      <c r="H73" s="364">
        <f t="shared" si="7"/>
        <v>0</v>
      </c>
      <c r="I73" s="84"/>
    </row>
    <row r="74" spans="1:9" s="1" customFormat="1" ht="14.25" customHeight="1" x14ac:dyDescent="0.2">
      <c r="A74" s="368"/>
      <c r="B74" s="371" t="s">
        <v>300</v>
      </c>
      <c r="C74" s="372" t="s">
        <v>37</v>
      </c>
      <c r="D74" s="417"/>
      <c r="E74" s="418"/>
      <c r="F74" s="419"/>
      <c r="G74" s="420"/>
      <c r="H74" s="364">
        <f t="shared" si="7"/>
        <v>0</v>
      </c>
      <c r="I74" s="84"/>
    </row>
    <row r="75" spans="1:9" s="1" customFormat="1" ht="14.25" customHeight="1" thickBot="1" x14ac:dyDescent="0.25">
      <c r="A75" s="368"/>
      <c r="B75" s="371" t="s">
        <v>301</v>
      </c>
      <c r="C75" s="372" t="s">
        <v>134</v>
      </c>
      <c r="D75" s="417"/>
      <c r="E75" s="418"/>
      <c r="F75" s="419"/>
      <c r="G75" s="420"/>
      <c r="H75" s="364">
        <f t="shared" si="7"/>
        <v>0</v>
      </c>
      <c r="I75" s="84"/>
    </row>
    <row r="76" spans="1:9" s="386" customFormat="1" ht="15" customHeight="1" x14ac:dyDescent="0.2">
      <c r="A76" s="268"/>
      <c r="B76" s="322" t="s">
        <v>258</v>
      </c>
      <c r="C76" s="264"/>
      <c r="D76" s="384"/>
      <c r="E76" s="384"/>
      <c r="F76" s="384"/>
      <c r="G76" s="384"/>
      <c r="H76" s="353">
        <f>H9+H14+H17+H18+H30+H31+H60</f>
        <v>0</v>
      </c>
      <c r="I76" s="385"/>
    </row>
    <row r="77" spans="1:9" s="4" customFormat="1" ht="15" customHeight="1" x14ac:dyDescent="0.2">
      <c r="A77" s="317"/>
      <c r="B77" s="323" t="s">
        <v>256</v>
      </c>
      <c r="C77" s="324"/>
      <c r="D77" s="318"/>
      <c r="E77" s="319"/>
      <c r="F77" s="319"/>
      <c r="G77" s="319"/>
      <c r="H77" s="351">
        <f>H76*0.23</f>
        <v>0</v>
      </c>
      <c r="I77" s="256"/>
    </row>
    <row r="78" spans="1:9" s="4" customFormat="1" ht="15" customHeight="1" thickBot="1" x14ac:dyDescent="0.25">
      <c r="A78" s="320"/>
      <c r="B78" s="325" t="s">
        <v>257</v>
      </c>
      <c r="C78" s="326"/>
      <c r="D78" s="321"/>
      <c r="E78" s="321"/>
      <c r="F78" s="321"/>
      <c r="G78" s="321"/>
      <c r="H78" s="377">
        <f>H76+H77</f>
        <v>0</v>
      </c>
      <c r="I78" s="256"/>
    </row>
    <row r="81" spans="1:8" x14ac:dyDescent="0.2">
      <c r="A81" s="12" t="s">
        <v>21</v>
      </c>
      <c r="B81" s="12"/>
    </row>
    <row r="82" spans="1:8" x14ac:dyDescent="0.2">
      <c r="A82" s="12" t="s">
        <v>23</v>
      </c>
      <c r="B82" s="12"/>
    </row>
    <row r="83" spans="1:8" x14ac:dyDescent="0.2">
      <c r="A83" s="12" t="s">
        <v>22</v>
      </c>
      <c r="B83" s="12"/>
    </row>
    <row r="86" spans="1:8" x14ac:dyDescent="0.2">
      <c r="A86" s="280"/>
    </row>
    <row r="87" spans="1:8" x14ac:dyDescent="0.2">
      <c r="A87" s="281" t="s">
        <v>267</v>
      </c>
      <c r="B87" s="278"/>
      <c r="C87" s="278"/>
      <c r="F87" s="278"/>
      <c r="G87" s="279" t="s">
        <v>82</v>
      </c>
      <c r="H87" s="282"/>
    </row>
    <row r="88" spans="1:8" x14ac:dyDescent="0.2">
      <c r="A88" s="1"/>
      <c r="G88" s="383" t="s">
        <v>83</v>
      </c>
    </row>
    <row r="89" spans="1:8" x14ac:dyDescent="0.2">
      <c r="G89" s="383" t="s">
        <v>84</v>
      </c>
    </row>
    <row r="90" spans="1:8" x14ac:dyDescent="0.2">
      <c r="G90" s="383"/>
    </row>
  </sheetData>
  <sheetProtection algorithmName="SHA-512" hashValue="fE8QBAfZJbFisDKjz4COh8P08wGl8vIMjncJQeQY6lCkEYQuB/2SfEQYHI7lfCpSL6vKsk/Ns3e6OZ3DF2pyeA==" saltValue="G6lPpsVpEeeZKP6UD3QxDA==" spinCount="100000" sheet="1" objects="1" scenarios="1"/>
  <mergeCells count="3">
    <mergeCell ref="H6:H7"/>
    <mergeCell ref="D8:G8"/>
    <mergeCell ref="D4:G4"/>
  </mergeCells>
  <pageMargins left="0.70866141732283472" right="0.70866141732283472" top="0.74803149606299213" bottom="0.74803149606299213" header="0.31496062992125984" footer="0.31496062992125984"/>
  <pageSetup scale="71" fitToHeight="0" orientation="portrait" r:id="rId1"/>
  <headerFooter>
    <oddFooter>Strana &amp;P z &amp;N</oddFooter>
  </headerFooter>
  <rowBreaks count="1" manualBreakCount="1">
    <brk id="6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2"/>
  <sheetViews>
    <sheetView zoomScaleNormal="100" workbookViewId="0">
      <selection activeCell="B16" sqref="B16"/>
    </sheetView>
  </sheetViews>
  <sheetFormatPr defaultColWidth="20.28515625" defaultRowHeight="15" x14ac:dyDescent="0.2"/>
  <cols>
    <col min="1" max="1" width="5.140625" style="34" customWidth="1"/>
    <col min="2" max="2" width="76.85546875" style="35" customWidth="1"/>
    <col min="3" max="3" width="8.28515625" style="36" customWidth="1"/>
    <col min="4" max="4" width="8.85546875" style="36" customWidth="1"/>
    <col min="5" max="5" width="15.42578125" style="37" customWidth="1"/>
    <col min="6" max="6" width="20.5703125" style="37" customWidth="1"/>
    <col min="7" max="12" width="22.7109375" style="38" customWidth="1"/>
    <col min="13" max="13" width="13" style="32" customWidth="1"/>
    <col min="14" max="14" width="18.42578125" style="33" customWidth="1"/>
    <col min="15" max="17" width="13" style="32" customWidth="1"/>
    <col min="18" max="19" width="20.28515625" style="32"/>
    <col min="20" max="256" width="20.28515625" style="34"/>
    <col min="257" max="257" width="7.140625" style="34" customWidth="1"/>
    <col min="258" max="258" width="124.5703125" style="34" customWidth="1"/>
    <col min="259" max="260" width="13.42578125" style="34" customWidth="1"/>
    <col min="261" max="261" width="22.7109375" style="34" customWidth="1"/>
    <col min="262" max="262" width="24.5703125" style="34" customWidth="1"/>
    <col min="263" max="268" width="22.7109375" style="34" customWidth="1"/>
    <col min="269" max="269" width="13" style="34" customWidth="1"/>
    <col min="270" max="270" width="18.42578125" style="34" customWidth="1"/>
    <col min="271" max="273" width="13" style="34" customWidth="1"/>
    <col min="274" max="512" width="20.28515625" style="34"/>
    <col min="513" max="513" width="7.140625" style="34" customWidth="1"/>
    <col min="514" max="514" width="124.5703125" style="34" customWidth="1"/>
    <col min="515" max="516" width="13.42578125" style="34" customWidth="1"/>
    <col min="517" max="517" width="22.7109375" style="34" customWidth="1"/>
    <col min="518" max="518" width="24.5703125" style="34" customWidth="1"/>
    <col min="519" max="524" width="22.7109375" style="34" customWidth="1"/>
    <col min="525" max="525" width="13" style="34" customWidth="1"/>
    <col min="526" max="526" width="18.42578125" style="34" customWidth="1"/>
    <col min="527" max="529" width="13" style="34" customWidth="1"/>
    <col min="530" max="768" width="20.28515625" style="34"/>
    <col min="769" max="769" width="7.140625" style="34" customWidth="1"/>
    <col min="770" max="770" width="124.5703125" style="34" customWidth="1"/>
    <col min="771" max="772" width="13.42578125" style="34" customWidth="1"/>
    <col min="773" max="773" width="22.7109375" style="34" customWidth="1"/>
    <col min="774" max="774" width="24.5703125" style="34" customWidth="1"/>
    <col min="775" max="780" width="22.7109375" style="34" customWidth="1"/>
    <col min="781" max="781" width="13" style="34" customWidth="1"/>
    <col min="782" max="782" width="18.42578125" style="34" customWidth="1"/>
    <col min="783" max="785" width="13" style="34" customWidth="1"/>
    <col min="786" max="1024" width="20.28515625" style="34"/>
    <col min="1025" max="1025" width="7.140625" style="34" customWidth="1"/>
    <col min="1026" max="1026" width="124.5703125" style="34" customWidth="1"/>
    <col min="1027" max="1028" width="13.42578125" style="34" customWidth="1"/>
    <col min="1029" max="1029" width="22.7109375" style="34" customWidth="1"/>
    <col min="1030" max="1030" width="24.5703125" style="34" customWidth="1"/>
    <col min="1031" max="1036" width="22.7109375" style="34" customWidth="1"/>
    <col min="1037" max="1037" width="13" style="34" customWidth="1"/>
    <col min="1038" max="1038" width="18.42578125" style="34" customWidth="1"/>
    <col min="1039" max="1041" width="13" style="34" customWidth="1"/>
    <col min="1042" max="1280" width="20.28515625" style="34"/>
    <col min="1281" max="1281" width="7.140625" style="34" customWidth="1"/>
    <col min="1282" max="1282" width="124.5703125" style="34" customWidth="1"/>
    <col min="1283" max="1284" width="13.42578125" style="34" customWidth="1"/>
    <col min="1285" max="1285" width="22.7109375" style="34" customWidth="1"/>
    <col min="1286" max="1286" width="24.5703125" style="34" customWidth="1"/>
    <col min="1287" max="1292" width="22.7109375" style="34" customWidth="1"/>
    <col min="1293" max="1293" width="13" style="34" customWidth="1"/>
    <col min="1294" max="1294" width="18.42578125" style="34" customWidth="1"/>
    <col min="1295" max="1297" width="13" style="34" customWidth="1"/>
    <col min="1298" max="1536" width="20.28515625" style="34"/>
    <col min="1537" max="1537" width="7.140625" style="34" customWidth="1"/>
    <col min="1538" max="1538" width="124.5703125" style="34" customWidth="1"/>
    <col min="1539" max="1540" width="13.42578125" style="34" customWidth="1"/>
    <col min="1541" max="1541" width="22.7109375" style="34" customWidth="1"/>
    <col min="1542" max="1542" width="24.5703125" style="34" customWidth="1"/>
    <col min="1543" max="1548" width="22.7109375" style="34" customWidth="1"/>
    <col min="1549" max="1549" width="13" style="34" customWidth="1"/>
    <col min="1550" max="1550" width="18.42578125" style="34" customWidth="1"/>
    <col min="1551" max="1553" width="13" style="34" customWidth="1"/>
    <col min="1554" max="1792" width="20.28515625" style="34"/>
    <col min="1793" max="1793" width="7.140625" style="34" customWidth="1"/>
    <col min="1794" max="1794" width="124.5703125" style="34" customWidth="1"/>
    <col min="1795" max="1796" width="13.42578125" style="34" customWidth="1"/>
    <col min="1797" max="1797" width="22.7109375" style="34" customWidth="1"/>
    <col min="1798" max="1798" width="24.5703125" style="34" customWidth="1"/>
    <col min="1799" max="1804" width="22.7109375" style="34" customWidth="1"/>
    <col min="1805" max="1805" width="13" style="34" customWidth="1"/>
    <col min="1806" max="1806" width="18.42578125" style="34" customWidth="1"/>
    <col min="1807" max="1809" width="13" style="34" customWidth="1"/>
    <col min="1810" max="2048" width="20.28515625" style="34"/>
    <col min="2049" max="2049" width="7.140625" style="34" customWidth="1"/>
    <col min="2050" max="2050" width="124.5703125" style="34" customWidth="1"/>
    <col min="2051" max="2052" width="13.42578125" style="34" customWidth="1"/>
    <col min="2053" max="2053" width="22.7109375" style="34" customWidth="1"/>
    <col min="2054" max="2054" width="24.5703125" style="34" customWidth="1"/>
    <col min="2055" max="2060" width="22.7109375" style="34" customWidth="1"/>
    <col min="2061" max="2061" width="13" style="34" customWidth="1"/>
    <col min="2062" max="2062" width="18.42578125" style="34" customWidth="1"/>
    <col min="2063" max="2065" width="13" style="34" customWidth="1"/>
    <col min="2066" max="2304" width="20.28515625" style="34"/>
    <col min="2305" max="2305" width="7.140625" style="34" customWidth="1"/>
    <col min="2306" max="2306" width="124.5703125" style="34" customWidth="1"/>
    <col min="2307" max="2308" width="13.42578125" style="34" customWidth="1"/>
    <col min="2309" max="2309" width="22.7109375" style="34" customWidth="1"/>
    <col min="2310" max="2310" width="24.5703125" style="34" customWidth="1"/>
    <col min="2311" max="2316" width="22.7109375" style="34" customWidth="1"/>
    <col min="2317" max="2317" width="13" style="34" customWidth="1"/>
    <col min="2318" max="2318" width="18.42578125" style="34" customWidth="1"/>
    <col min="2319" max="2321" width="13" style="34" customWidth="1"/>
    <col min="2322" max="2560" width="20.28515625" style="34"/>
    <col min="2561" max="2561" width="7.140625" style="34" customWidth="1"/>
    <col min="2562" max="2562" width="124.5703125" style="34" customWidth="1"/>
    <col min="2563" max="2564" width="13.42578125" style="34" customWidth="1"/>
    <col min="2565" max="2565" width="22.7109375" style="34" customWidth="1"/>
    <col min="2566" max="2566" width="24.5703125" style="34" customWidth="1"/>
    <col min="2567" max="2572" width="22.7109375" style="34" customWidth="1"/>
    <col min="2573" max="2573" width="13" style="34" customWidth="1"/>
    <col min="2574" max="2574" width="18.42578125" style="34" customWidth="1"/>
    <col min="2575" max="2577" width="13" style="34" customWidth="1"/>
    <col min="2578" max="2816" width="20.28515625" style="34"/>
    <col min="2817" max="2817" width="7.140625" style="34" customWidth="1"/>
    <col min="2818" max="2818" width="124.5703125" style="34" customWidth="1"/>
    <col min="2819" max="2820" width="13.42578125" style="34" customWidth="1"/>
    <col min="2821" max="2821" width="22.7109375" style="34" customWidth="1"/>
    <col min="2822" max="2822" width="24.5703125" style="34" customWidth="1"/>
    <col min="2823" max="2828" width="22.7109375" style="34" customWidth="1"/>
    <col min="2829" max="2829" width="13" style="34" customWidth="1"/>
    <col min="2830" max="2830" width="18.42578125" style="34" customWidth="1"/>
    <col min="2831" max="2833" width="13" style="34" customWidth="1"/>
    <col min="2834" max="3072" width="20.28515625" style="34"/>
    <col min="3073" max="3073" width="7.140625" style="34" customWidth="1"/>
    <col min="3074" max="3074" width="124.5703125" style="34" customWidth="1"/>
    <col min="3075" max="3076" width="13.42578125" style="34" customWidth="1"/>
    <col min="3077" max="3077" width="22.7109375" style="34" customWidth="1"/>
    <col min="3078" max="3078" width="24.5703125" style="34" customWidth="1"/>
    <col min="3079" max="3084" width="22.7109375" style="34" customWidth="1"/>
    <col min="3085" max="3085" width="13" style="34" customWidth="1"/>
    <col min="3086" max="3086" width="18.42578125" style="34" customWidth="1"/>
    <col min="3087" max="3089" width="13" style="34" customWidth="1"/>
    <col min="3090" max="3328" width="20.28515625" style="34"/>
    <col min="3329" max="3329" width="7.140625" style="34" customWidth="1"/>
    <col min="3330" max="3330" width="124.5703125" style="34" customWidth="1"/>
    <col min="3331" max="3332" width="13.42578125" style="34" customWidth="1"/>
    <col min="3333" max="3333" width="22.7109375" style="34" customWidth="1"/>
    <col min="3334" max="3334" width="24.5703125" style="34" customWidth="1"/>
    <col min="3335" max="3340" width="22.7109375" style="34" customWidth="1"/>
    <col min="3341" max="3341" width="13" style="34" customWidth="1"/>
    <col min="3342" max="3342" width="18.42578125" style="34" customWidth="1"/>
    <col min="3343" max="3345" width="13" style="34" customWidth="1"/>
    <col min="3346" max="3584" width="20.28515625" style="34"/>
    <col min="3585" max="3585" width="7.140625" style="34" customWidth="1"/>
    <col min="3586" max="3586" width="124.5703125" style="34" customWidth="1"/>
    <col min="3587" max="3588" width="13.42578125" style="34" customWidth="1"/>
    <col min="3589" max="3589" width="22.7109375" style="34" customWidth="1"/>
    <col min="3590" max="3590" width="24.5703125" style="34" customWidth="1"/>
    <col min="3591" max="3596" width="22.7109375" style="34" customWidth="1"/>
    <col min="3597" max="3597" width="13" style="34" customWidth="1"/>
    <col min="3598" max="3598" width="18.42578125" style="34" customWidth="1"/>
    <col min="3599" max="3601" width="13" style="34" customWidth="1"/>
    <col min="3602" max="3840" width="20.28515625" style="34"/>
    <col min="3841" max="3841" width="7.140625" style="34" customWidth="1"/>
    <col min="3842" max="3842" width="124.5703125" style="34" customWidth="1"/>
    <col min="3843" max="3844" width="13.42578125" style="34" customWidth="1"/>
    <col min="3845" max="3845" width="22.7109375" style="34" customWidth="1"/>
    <col min="3846" max="3846" width="24.5703125" style="34" customWidth="1"/>
    <col min="3847" max="3852" width="22.7109375" style="34" customWidth="1"/>
    <col min="3853" max="3853" width="13" style="34" customWidth="1"/>
    <col min="3854" max="3854" width="18.42578125" style="34" customWidth="1"/>
    <col min="3855" max="3857" width="13" style="34" customWidth="1"/>
    <col min="3858" max="4096" width="20.28515625" style="34"/>
    <col min="4097" max="4097" width="7.140625" style="34" customWidth="1"/>
    <col min="4098" max="4098" width="124.5703125" style="34" customWidth="1"/>
    <col min="4099" max="4100" width="13.42578125" style="34" customWidth="1"/>
    <col min="4101" max="4101" width="22.7109375" style="34" customWidth="1"/>
    <col min="4102" max="4102" width="24.5703125" style="34" customWidth="1"/>
    <col min="4103" max="4108" width="22.7109375" style="34" customWidth="1"/>
    <col min="4109" max="4109" width="13" style="34" customWidth="1"/>
    <col min="4110" max="4110" width="18.42578125" style="34" customWidth="1"/>
    <col min="4111" max="4113" width="13" style="34" customWidth="1"/>
    <col min="4114" max="4352" width="20.28515625" style="34"/>
    <col min="4353" max="4353" width="7.140625" style="34" customWidth="1"/>
    <col min="4354" max="4354" width="124.5703125" style="34" customWidth="1"/>
    <col min="4355" max="4356" width="13.42578125" style="34" customWidth="1"/>
    <col min="4357" max="4357" width="22.7109375" style="34" customWidth="1"/>
    <col min="4358" max="4358" width="24.5703125" style="34" customWidth="1"/>
    <col min="4359" max="4364" width="22.7109375" style="34" customWidth="1"/>
    <col min="4365" max="4365" width="13" style="34" customWidth="1"/>
    <col min="4366" max="4366" width="18.42578125" style="34" customWidth="1"/>
    <col min="4367" max="4369" width="13" style="34" customWidth="1"/>
    <col min="4370" max="4608" width="20.28515625" style="34"/>
    <col min="4609" max="4609" width="7.140625" style="34" customWidth="1"/>
    <col min="4610" max="4610" width="124.5703125" style="34" customWidth="1"/>
    <col min="4611" max="4612" width="13.42578125" style="34" customWidth="1"/>
    <col min="4613" max="4613" width="22.7109375" style="34" customWidth="1"/>
    <col min="4614" max="4614" width="24.5703125" style="34" customWidth="1"/>
    <col min="4615" max="4620" width="22.7109375" style="34" customWidth="1"/>
    <col min="4621" max="4621" width="13" style="34" customWidth="1"/>
    <col min="4622" max="4622" width="18.42578125" style="34" customWidth="1"/>
    <col min="4623" max="4625" width="13" style="34" customWidth="1"/>
    <col min="4626" max="4864" width="20.28515625" style="34"/>
    <col min="4865" max="4865" width="7.140625" style="34" customWidth="1"/>
    <col min="4866" max="4866" width="124.5703125" style="34" customWidth="1"/>
    <col min="4867" max="4868" width="13.42578125" style="34" customWidth="1"/>
    <col min="4869" max="4869" width="22.7109375" style="34" customWidth="1"/>
    <col min="4870" max="4870" width="24.5703125" style="34" customWidth="1"/>
    <col min="4871" max="4876" width="22.7109375" style="34" customWidth="1"/>
    <col min="4877" max="4877" width="13" style="34" customWidth="1"/>
    <col min="4878" max="4878" width="18.42578125" style="34" customWidth="1"/>
    <col min="4879" max="4881" width="13" style="34" customWidth="1"/>
    <col min="4882" max="5120" width="20.28515625" style="34"/>
    <col min="5121" max="5121" width="7.140625" style="34" customWidth="1"/>
    <col min="5122" max="5122" width="124.5703125" style="34" customWidth="1"/>
    <col min="5123" max="5124" width="13.42578125" style="34" customWidth="1"/>
    <col min="5125" max="5125" width="22.7109375" style="34" customWidth="1"/>
    <col min="5126" max="5126" width="24.5703125" style="34" customWidth="1"/>
    <col min="5127" max="5132" width="22.7109375" style="34" customWidth="1"/>
    <col min="5133" max="5133" width="13" style="34" customWidth="1"/>
    <col min="5134" max="5134" width="18.42578125" style="34" customWidth="1"/>
    <col min="5135" max="5137" width="13" style="34" customWidth="1"/>
    <col min="5138" max="5376" width="20.28515625" style="34"/>
    <col min="5377" max="5377" width="7.140625" style="34" customWidth="1"/>
    <col min="5378" max="5378" width="124.5703125" style="34" customWidth="1"/>
    <col min="5379" max="5380" width="13.42578125" style="34" customWidth="1"/>
    <col min="5381" max="5381" width="22.7109375" style="34" customWidth="1"/>
    <col min="5382" max="5382" width="24.5703125" style="34" customWidth="1"/>
    <col min="5383" max="5388" width="22.7109375" style="34" customWidth="1"/>
    <col min="5389" max="5389" width="13" style="34" customWidth="1"/>
    <col min="5390" max="5390" width="18.42578125" style="34" customWidth="1"/>
    <col min="5391" max="5393" width="13" style="34" customWidth="1"/>
    <col min="5394" max="5632" width="20.28515625" style="34"/>
    <col min="5633" max="5633" width="7.140625" style="34" customWidth="1"/>
    <col min="5634" max="5634" width="124.5703125" style="34" customWidth="1"/>
    <col min="5635" max="5636" width="13.42578125" style="34" customWidth="1"/>
    <col min="5637" max="5637" width="22.7109375" style="34" customWidth="1"/>
    <col min="5638" max="5638" width="24.5703125" style="34" customWidth="1"/>
    <col min="5639" max="5644" width="22.7109375" style="34" customWidth="1"/>
    <col min="5645" max="5645" width="13" style="34" customWidth="1"/>
    <col min="5646" max="5646" width="18.42578125" style="34" customWidth="1"/>
    <col min="5647" max="5649" width="13" style="34" customWidth="1"/>
    <col min="5650" max="5888" width="20.28515625" style="34"/>
    <col min="5889" max="5889" width="7.140625" style="34" customWidth="1"/>
    <col min="5890" max="5890" width="124.5703125" style="34" customWidth="1"/>
    <col min="5891" max="5892" width="13.42578125" style="34" customWidth="1"/>
    <col min="5893" max="5893" width="22.7109375" style="34" customWidth="1"/>
    <col min="5894" max="5894" width="24.5703125" style="34" customWidth="1"/>
    <col min="5895" max="5900" width="22.7109375" style="34" customWidth="1"/>
    <col min="5901" max="5901" width="13" style="34" customWidth="1"/>
    <col min="5902" max="5902" width="18.42578125" style="34" customWidth="1"/>
    <col min="5903" max="5905" width="13" style="34" customWidth="1"/>
    <col min="5906" max="6144" width="20.28515625" style="34"/>
    <col min="6145" max="6145" width="7.140625" style="34" customWidth="1"/>
    <col min="6146" max="6146" width="124.5703125" style="34" customWidth="1"/>
    <col min="6147" max="6148" width="13.42578125" style="34" customWidth="1"/>
    <col min="6149" max="6149" width="22.7109375" style="34" customWidth="1"/>
    <col min="6150" max="6150" width="24.5703125" style="34" customWidth="1"/>
    <col min="6151" max="6156" width="22.7109375" style="34" customWidth="1"/>
    <col min="6157" max="6157" width="13" style="34" customWidth="1"/>
    <col min="6158" max="6158" width="18.42578125" style="34" customWidth="1"/>
    <col min="6159" max="6161" width="13" style="34" customWidth="1"/>
    <col min="6162" max="6400" width="20.28515625" style="34"/>
    <col min="6401" max="6401" width="7.140625" style="34" customWidth="1"/>
    <col min="6402" max="6402" width="124.5703125" style="34" customWidth="1"/>
    <col min="6403" max="6404" width="13.42578125" style="34" customWidth="1"/>
    <col min="6405" max="6405" width="22.7109375" style="34" customWidth="1"/>
    <col min="6406" max="6406" width="24.5703125" style="34" customWidth="1"/>
    <col min="6407" max="6412" width="22.7109375" style="34" customWidth="1"/>
    <col min="6413" max="6413" width="13" style="34" customWidth="1"/>
    <col min="6414" max="6414" width="18.42578125" style="34" customWidth="1"/>
    <col min="6415" max="6417" width="13" style="34" customWidth="1"/>
    <col min="6418" max="6656" width="20.28515625" style="34"/>
    <col min="6657" max="6657" width="7.140625" style="34" customWidth="1"/>
    <col min="6658" max="6658" width="124.5703125" style="34" customWidth="1"/>
    <col min="6659" max="6660" width="13.42578125" style="34" customWidth="1"/>
    <col min="6661" max="6661" width="22.7109375" style="34" customWidth="1"/>
    <col min="6662" max="6662" width="24.5703125" style="34" customWidth="1"/>
    <col min="6663" max="6668" width="22.7109375" style="34" customWidth="1"/>
    <col min="6669" max="6669" width="13" style="34" customWidth="1"/>
    <col min="6670" max="6670" width="18.42578125" style="34" customWidth="1"/>
    <col min="6671" max="6673" width="13" style="34" customWidth="1"/>
    <col min="6674" max="6912" width="20.28515625" style="34"/>
    <col min="6913" max="6913" width="7.140625" style="34" customWidth="1"/>
    <col min="6914" max="6914" width="124.5703125" style="34" customWidth="1"/>
    <col min="6915" max="6916" width="13.42578125" style="34" customWidth="1"/>
    <col min="6917" max="6917" width="22.7109375" style="34" customWidth="1"/>
    <col min="6918" max="6918" width="24.5703125" style="34" customWidth="1"/>
    <col min="6919" max="6924" width="22.7109375" style="34" customWidth="1"/>
    <col min="6925" max="6925" width="13" style="34" customWidth="1"/>
    <col min="6926" max="6926" width="18.42578125" style="34" customWidth="1"/>
    <col min="6927" max="6929" width="13" style="34" customWidth="1"/>
    <col min="6930" max="7168" width="20.28515625" style="34"/>
    <col min="7169" max="7169" width="7.140625" style="34" customWidth="1"/>
    <col min="7170" max="7170" width="124.5703125" style="34" customWidth="1"/>
    <col min="7171" max="7172" width="13.42578125" style="34" customWidth="1"/>
    <col min="7173" max="7173" width="22.7109375" style="34" customWidth="1"/>
    <col min="7174" max="7174" width="24.5703125" style="34" customWidth="1"/>
    <col min="7175" max="7180" width="22.7109375" style="34" customWidth="1"/>
    <col min="7181" max="7181" width="13" style="34" customWidth="1"/>
    <col min="7182" max="7182" width="18.42578125" style="34" customWidth="1"/>
    <col min="7183" max="7185" width="13" style="34" customWidth="1"/>
    <col min="7186" max="7424" width="20.28515625" style="34"/>
    <col min="7425" max="7425" width="7.140625" style="34" customWidth="1"/>
    <col min="7426" max="7426" width="124.5703125" style="34" customWidth="1"/>
    <col min="7427" max="7428" width="13.42578125" style="34" customWidth="1"/>
    <col min="7429" max="7429" width="22.7109375" style="34" customWidth="1"/>
    <col min="7430" max="7430" width="24.5703125" style="34" customWidth="1"/>
    <col min="7431" max="7436" width="22.7109375" style="34" customWidth="1"/>
    <col min="7437" max="7437" width="13" style="34" customWidth="1"/>
    <col min="7438" max="7438" width="18.42578125" style="34" customWidth="1"/>
    <col min="7439" max="7441" width="13" style="34" customWidth="1"/>
    <col min="7442" max="7680" width="20.28515625" style="34"/>
    <col min="7681" max="7681" width="7.140625" style="34" customWidth="1"/>
    <col min="7682" max="7682" width="124.5703125" style="34" customWidth="1"/>
    <col min="7683" max="7684" width="13.42578125" style="34" customWidth="1"/>
    <col min="7685" max="7685" width="22.7109375" style="34" customWidth="1"/>
    <col min="7686" max="7686" width="24.5703125" style="34" customWidth="1"/>
    <col min="7687" max="7692" width="22.7109375" style="34" customWidth="1"/>
    <col min="7693" max="7693" width="13" style="34" customWidth="1"/>
    <col min="7694" max="7694" width="18.42578125" style="34" customWidth="1"/>
    <col min="7695" max="7697" width="13" style="34" customWidth="1"/>
    <col min="7698" max="7936" width="20.28515625" style="34"/>
    <col min="7937" max="7937" width="7.140625" style="34" customWidth="1"/>
    <col min="7938" max="7938" width="124.5703125" style="34" customWidth="1"/>
    <col min="7939" max="7940" width="13.42578125" style="34" customWidth="1"/>
    <col min="7941" max="7941" width="22.7109375" style="34" customWidth="1"/>
    <col min="7942" max="7942" width="24.5703125" style="34" customWidth="1"/>
    <col min="7943" max="7948" width="22.7109375" style="34" customWidth="1"/>
    <col min="7949" max="7949" width="13" style="34" customWidth="1"/>
    <col min="7950" max="7950" width="18.42578125" style="34" customWidth="1"/>
    <col min="7951" max="7953" width="13" style="34" customWidth="1"/>
    <col min="7954" max="8192" width="20.28515625" style="34"/>
    <col min="8193" max="8193" width="7.140625" style="34" customWidth="1"/>
    <col min="8194" max="8194" width="124.5703125" style="34" customWidth="1"/>
    <col min="8195" max="8196" width="13.42578125" style="34" customWidth="1"/>
    <col min="8197" max="8197" width="22.7109375" style="34" customWidth="1"/>
    <col min="8198" max="8198" width="24.5703125" style="34" customWidth="1"/>
    <col min="8199" max="8204" width="22.7109375" style="34" customWidth="1"/>
    <col min="8205" max="8205" width="13" style="34" customWidth="1"/>
    <col min="8206" max="8206" width="18.42578125" style="34" customWidth="1"/>
    <col min="8207" max="8209" width="13" style="34" customWidth="1"/>
    <col min="8210" max="8448" width="20.28515625" style="34"/>
    <col min="8449" max="8449" width="7.140625" style="34" customWidth="1"/>
    <col min="8450" max="8450" width="124.5703125" style="34" customWidth="1"/>
    <col min="8451" max="8452" width="13.42578125" style="34" customWidth="1"/>
    <col min="8453" max="8453" width="22.7109375" style="34" customWidth="1"/>
    <col min="8454" max="8454" width="24.5703125" style="34" customWidth="1"/>
    <col min="8455" max="8460" width="22.7109375" style="34" customWidth="1"/>
    <col min="8461" max="8461" width="13" style="34" customWidth="1"/>
    <col min="8462" max="8462" width="18.42578125" style="34" customWidth="1"/>
    <col min="8463" max="8465" width="13" style="34" customWidth="1"/>
    <col min="8466" max="8704" width="20.28515625" style="34"/>
    <col min="8705" max="8705" width="7.140625" style="34" customWidth="1"/>
    <col min="8706" max="8706" width="124.5703125" style="34" customWidth="1"/>
    <col min="8707" max="8708" width="13.42578125" style="34" customWidth="1"/>
    <col min="8709" max="8709" width="22.7109375" style="34" customWidth="1"/>
    <col min="8710" max="8710" width="24.5703125" style="34" customWidth="1"/>
    <col min="8711" max="8716" width="22.7109375" style="34" customWidth="1"/>
    <col min="8717" max="8717" width="13" style="34" customWidth="1"/>
    <col min="8718" max="8718" width="18.42578125" style="34" customWidth="1"/>
    <col min="8719" max="8721" width="13" style="34" customWidth="1"/>
    <col min="8722" max="8960" width="20.28515625" style="34"/>
    <col min="8961" max="8961" width="7.140625" style="34" customWidth="1"/>
    <col min="8962" max="8962" width="124.5703125" style="34" customWidth="1"/>
    <col min="8963" max="8964" width="13.42578125" style="34" customWidth="1"/>
    <col min="8965" max="8965" width="22.7109375" style="34" customWidth="1"/>
    <col min="8966" max="8966" width="24.5703125" style="34" customWidth="1"/>
    <col min="8967" max="8972" width="22.7109375" style="34" customWidth="1"/>
    <col min="8973" max="8973" width="13" style="34" customWidth="1"/>
    <col min="8974" max="8974" width="18.42578125" style="34" customWidth="1"/>
    <col min="8975" max="8977" width="13" style="34" customWidth="1"/>
    <col min="8978" max="9216" width="20.28515625" style="34"/>
    <col min="9217" max="9217" width="7.140625" style="34" customWidth="1"/>
    <col min="9218" max="9218" width="124.5703125" style="34" customWidth="1"/>
    <col min="9219" max="9220" width="13.42578125" style="34" customWidth="1"/>
    <col min="9221" max="9221" width="22.7109375" style="34" customWidth="1"/>
    <col min="9222" max="9222" width="24.5703125" style="34" customWidth="1"/>
    <col min="9223" max="9228" width="22.7109375" style="34" customWidth="1"/>
    <col min="9229" max="9229" width="13" style="34" customWidth="1"/>
    <col min="9230" max="9230" width="18.42578125" style="34" customWidth="1"/>
    <col min="9231" max="9233" width="13" style="34" customWidth="1"/>
    <col min="9234" max="9472" width="20.28515625" style="34"/>
    <col min="9473" max="9473" width="7.140625" style="34" customWidth="1"/>
    <col min="9474" max="9474" width="124.5703125" style="34" customWidth="1"/>
    <col min="9475" max="9476" width="13.42578125" style="34" customWidth="1"/>
    <col min="9477" max="9477" width="22.7109375" style="34" customWidth="1"/>
    <col min="9478" max="9478" width="24.5703125" style="34" customWidth="1"/>
    <col min="9479" max="9484" width="22.7109375" style="34" customWidth="1"/>
    <col min="9485" max="9485" width="13" style="34" customWidth="1"/>
    <col min="9486" max="9486" width="18.42578125" style="34" customWidth="1"/>
    <col min="9487" max="9489" width="13" style="34" customWidth="1"/>
    <col min="9490" max="9728" width="20.28515625" style="34"/>
    <col min="9729" max="9729" width="7.140625" style="34" customWidth="1"/>
    <col min="9730" max="9730" width="124.5703125" style="34" customWidth="1"/>
    <col min="9731" max="9732" width="13.42578125" style="34" customWidth="1"/>
    <col min="9733" max="9733" width="22.7109375" style="34" customWidth="1"/>
    <col min="9734" max="9734" width="24.5703125" style="34" customWidth="1"/>
    <col min="9735" max="9740" width="22.7109375" style="34" customWidth="1"/>
    <col min="9741" max="9741" width="13" style="34" customWidth="1"/>
    <col min="9742" max="9742" width="18.42578125" style="34" customWidth="1"/>
    <col min="9743" max="9745" width="13" style="34" customWidth="1"/>
    <col min="9746" max="9984" width="20.28515625" style="34"/>
    <col min="9985" max="9985" width="7.140625" style="34" customWidth="1"/>
    <col min="9986" max="9986" width="124.5703125" style="34" customWidth="1"/>
    <col min="9987" max="9988" width="13.42578125" style="34" customWidth="1"/>
    <col min="9989" max="9989" width="22.7109375" style="34" customWidth="1"/>
    <col min="9990" max="9990" width="24.5703125" style="34" customWidth="1"/>
    <col min="9991" max="9996" width="22.7109375" style="34" customWidth="1"/>
    <col min="9997" max="9997" width="13" style="34" customWidth="1"/>
    <col min="9998" max="9998" width="18.42578125" style="34" customWidth="1"/>
    <col min="9999" max="10001" width="13" style="34" customWidth="1"/>
    <col min="10002" max="10240" width="20.28515625" style="34"/>
    <col min="10241" max="10241" width="7.140625" style="34" customWidth="1"/>
    <col min="10242" max="10242" width="124.5703125" style="34" customWidth="1"/>
    <col min="10243" max="10244" width="13.42578125" style="34" customWidth="1"/>
    <col min="10245" max="10245" width="22.7109375" style="34" customWidth="1"/>
    <col min="10246" max="10246" width="24.5703125" style="34" customWidth="1"/>
    <col min="10247" max="10252" width="22.7109375" style="34" customWidth="1"/>
    <col min="10253" max="10253" width="13" style="34" customWidth="1"/>
    <col min="10254" max="10254" width="18.42578125" style="34" customWidth="1"/>
    <col min="10255" max="10257" width="13" style="34" customWidth="1"/>
    <col min="10258" max="10496" width="20.28515625" style="34"/>
    <col min="10497" max="10497" width="7.140625" style="34" customWidth="1"/>
    <col min="10498" max="10498" width="124.5703125" style="34" customWidth="1"/>
    <col min="10499" max="10500" width="13.42578125" style="34" customWidth="1"/>
    <col min="10501" max="10501" width="22.7109375" style="34" customWidth="1"/>
    <col min="10502" max="10502" width="24.5703125" style="34" customWidth="1"/>
    <col min="10503" max="10508" width="22.7109375" style="34" customWidth="1"/>
    <col min="10509" max="10509" width="13" style="34" customWidth="1"/>
    <col min="10510" max="10510" width="18.42578125" style="34" customWidth="1"/>
    <col min="10511" max="10513" width="13" style="34" customWidth="1"/>
    <col min="10514" max="10752" width="20.28515625" style="34"/>
    <col min="10753" max="10753" width="7.140625" style="34" customWidth="1"/>
    <col min="10754" max="10754" width="124.5703125" style="34" customWidth="1"/>
    <col min="10755" max="10756" width="13.42578125" style="34" customWidth="1"/>
    <col min="10757" max="10757" width="22.7109375" style="34" customWidth="1"/>
    <col min="10758" max="10758" width="24.5703125" style="34" customWidth="1"/>
    <col min="10759" max="10764" width="22.7109375" style="34" customWidth="1"/>
    <col min="10765" max="10765" width="13" style="34" customWidth="1"/>
    <col min="10766" max="10766" width="18.42578125" style="34" customWidth="1"/>
    <col min="10767" max="10769" width="13" style="34" customWidth="1"/>
    <col min="10770" max="11008" width="20.28515625" style="34"/>
    <col min="11009" max="11009" width="7.140625" style="34" customWidth="1"/>
    <col min="11010" max="11010" width="124.5703125" style="34" customWidth="1"/>
    <col min="11011" max="11012" width="13.42578125" style="34" customWidth="1"/>
    <col min="11013" max="11013" width="22.7109375" style="34" customWidth="1"/>
    <col min="11014" max="11014" width="24.5703125" style="34" customWidth="1"/>
    <col min="11015" max="11020" width="22.7109375" style="34" customWidth="1"/>
    <col min="11021" max="11021" width="13" style="34" customWidth="1"/>
    <col min="11022" max="11022" width="18.42578125" style="34" customWidth="1"/>
    <col min="11023" max="11025" width="13" style="34" customWidth="1"/>
    <col min="11026" max="11264" width="20.28515625" style="34"/>
    <col min="11265" max="11265" width="7.140625" style="34" customWidth="1"/>
    <col min="11266" max="11266" width="124.5703125" style="34" customWidth="1"/>
    <col min="11267" max="11268" width="13.42578125" style="34" customWidth="1"/>
    <col min="11269" max="11269" width="22.7109375" style="34" customWidth="1"/>
    <col min="11270" max="11270" width="24.5703125" style="34" customWidth="1"/>
    <col min="11271" max="11276" width="22.7109375" style="34" customWidth="1"/>
    <col min="11277" max="11277" width="13" style="34" customWidth="1"/>
    <col min="11278" max="11278" width="18.42578125" style="34" customWidth="1"/>
    <col min="11279" max="11281" width="13" style="34" customWidth="1"/>
    <col min="11282" max="11520" width="20.28515625" style="34"/>
    <col min="11521" max="11521" width="7.140625" style="34" customWidth="1"/>
    <col min="11522" max="11522" width="124.5703125" style="34" customWidth="1"/>
    <col min="11523" max="11524" width="13.42578125" style="34" customWidth="1"/>
    <col min="11525" max="11525" width="22.7109375" style="34" customWidth="1"/>
    <col min="11526" max="11526" width="24.5703125" style="34" customWidth="1"/>
    <col min="11527" max="11532" width="22.7109375" style="34" customWidth="1"/>
    <col min="11533" max="11533" width="13" style="34" customWidth="1"/>
    <col min="11534" max="11534" width="18.42578125" style="34" customWidth="1"/>
    <col min="11535" max="11537" width="13" style="34" customWidth="1"/>
    <col min="11538" max="11776" width="20.28515625" style="34"/>
    <col min="11777" max="11777" width="7.140625" style="34" customWidth="1"/>
    <col min="11778" max="11778" width="124.5703125" style="34" customWidth="1"/>
    <col min="11779" max="11780" width="13.42578125" style="34" customWidth="1"/>
    <col min="11781" max="11781" width="22.7109375" style="34" customWidth="1"/>
    <col min="11782" max="11782" width="24.5703125" style="34" customWidth="1"/>
    <col min="11783" max="11788" width="22.7109375" style="34" customWidth="1"/>
    <col min="11789" max="11789" width="13" style="34" customWidth="1"/>
    <col min="11790" max="11790" width="18.42578125" style="34" customWidth="1"/>
    <col min="11791" max="11793" width="13" style="34" customWidth="1"/>
    <col min="11794" max="12032" width="20.28515625" style="34"/>
    <col min="12033" max="12033" width="7.140625" style="34" customWidth="1"/>
    <col min="12034" max="12034" width="124.5703125" style="34" customWidth="1"/>
    <col min="12035" max="12036" width="13.42578125" style="34" customWidth="1"/>
    <col min="12037" max="12037" width="22.7109375" style="34" customWidth="1"/>
    <col min="12038" max="12038" width="24.5703125" style="34" customWidth="1"/>
    <col min="12039" max="12044" width="22.7109375" style="34" customWidth="1"/>
    <col min="12045" max="12045" width="13" style="34" customWidth="1"/>
    <col min="12046" max="12046" width="18.42578125" style="34" customWidth="1"/>
    <col min="12047" max="12049" width="13" style="34" customWidth="1"/>
    <col min="12050" max="12288" width="20.28515625" style="34"/>
    <col min="12289" max="12289" width="7.140625" style="34" customWidth="1"/>
    <col min="12290" max="12290" width="124.5703125" style="34" customWidth="1"/>
    <col min="12291" max="12292" width="13.42578125" style="34" customWidth="1"/>
    <col min="12293" max="12293" width="22.7109375" style="34" customWidth="1"/>
    <col min="12294" max="12294" width="24.5703125" style="34" customWidth="1"/>
    <col min="12295" max="12300" width="22.7109375" style="34" customWidth="1"/>
    <col min="12301" max="12301" width="13" style="34" customWidth="1"/>
    <col min="12302" max="12302" width="18.42578125" style="34" customWidth="1"/>
    <col min="12303" max="12305" width="13" style="34" customWidth="1"/>
    <col min="12306" max="12544" width="20.28515625" style="34"/>
    <col min="12545" max="12545" width="7.140625" style="34" customWidth="1"/>
    <col min="12546" max="12546" width="124.5703125" style="34" customWidth="1"/>
    <col min="12547" max="12548" width="13.42578125" style="34" customWidth="1"/>
    <col min="12549" max="12549" width="22.7109375" style="34" customWidth="1"/>
    <col min="12550" max="12550" width="24.5703125" style="34" customWidth="1"/>
    <col min="12551" max="12556" width="22.7109375" style="34" customWidth="1"/>
    <col min="12557" max="12557" width="13" style="34" customWidth="1"/>
    <col min="12558" max="12558" width="18.42578125" style="34" customWidth="1"/>
    <col min="12559" max="12561" width="13" style="34" customWidth="1"/>
    <col min="12562" max="12800" width="20.28515625" style="34"/>
    <col min="12801" max="12801" width="7.140625" style="34" customWidth="1"/>
    <col min="12802" max="12802" width="124.5703125" style="34" customWidth="1"/>
    <col min="12803" max="12804" width="13.42578125" style="34" customWidth="1"/>
    <col min="12805" max="12805" width="22.7109375" style="34" customWidth="1"/>
    <col min="12806" max="12806" width="24.5703125" style="34" customWidth="1"/>
    <col min="12807" max="12812" width="22.7109375" style="34" customWidth="1"/>
    <col min="12813" max="12813" width="13" style="34" customWidth="1"/>
    <col min="12814" max="12814" width="18.42578125" style="34" customWidth="1"/>
    <col min="12815" max="12817" width="13" style="34" customWidth="1"/>
    <col min="12818" max="13056" width="20.28515625" style="34"/>
    <col min="13057" max="13057" width="7.140625" style="34" customWidth="1"/>
    <col min="13058" max="13058" width="124.5703125" style="34" customWidth="1"/>
    <col min="13059" max="13060" width="13.42578125" style="34" customWidth="1"/>
    <col min="13061" max="13061" width="22.7109375" style="34" customWidth="1"/>
    <col min="13062" max="13062" width="24.5703125" style="34" customWidth="1"/>
    <col min="13063" max="13068" width="22.7109375" style="34" customWidth="1"/>
    <col min="13069" max="13069" width="13" style="34" customWidth="1"/>
    <col min="13070" max="13070" width="18.42578125" style="34" customWidth="1"/>
    <col min="13071" max="13073" width="13" style="34" customWidth="1"/>
    <col min="13074" max="13312" width="20.28515625" style="34"/>
    <col min="13313" max="13313" width="7.140625" style="34" customWidth="1"/>
    <col min="13314" max="13314" width="124.5703125" style="34" customWidth="1"/>
    <col min="13315" max="13316" width="13.42578125" style="34" customWidth="1"/>
    <col min="13317" max="13317" width="22.7109375" style="34" customWidth="1"/>
    <col min="13318" max="13318" width="24.5703125" style="34" customWidth="1"/>
    <col min="13319" max="13324" width="22.7109375" style="34" customWidth="1"/>
    <col min="13325" max="13325" width="13" style="34" customWidth="1"/>
    <col min="13326" max="13326" width="18.42578125" style="34" customWidth="1"/>
    <col min="13327" max="13329" width="13" style="34" customWidth="1"/>
    <col min="13330" max="13568" width="20.28515625" style="34"/>
    <col min="13569" max="13569" width="7.140625" style="34" customWidth="1"/>
    <col min="13570" max="13570" width="124.5703125" style="34" customWidth="1"/>
    <col min="13571" max="13572" width="13.42578125" style="34" customWidth="1"/>
    <col min="13573" max="13573" width="22.7109375" style="34" customWidth="1"/>
    <col min="13574" max="13574" width="24.5703125" style="34" customWidth="1"/>
    <col min="13575" max="13580" width="22.7109375" style="34" customWidth="1"/>
    <col min="13581" max="13581" width="13" style="34" customWidth="1"/>
    <col min="13582" max="13582" width="18.42578125" style="34" customWidth="1"/>
    <col min="13583" max="13585" width="13" style="34" customWidth="1"/>
    <col min="13586" max="13824" width="20.28515625" style="34"/>
    <col min="13825" max="13825" width="7.140625" style="34" customWidth="1"/>
    <col min="13826" max="13826" width="124.5703125" style="34" customWidth="1"/>
    <col min="13827" max="13828" width="13.42578125" style="34" customWidth="1"/>
    <col min="13829" max="13829" width="22.7109375" style="34" customWidth="1"/>
    <col min="13830" max="13830" width="24.5703125" style="34" customWidth="1"/>
    <col min="13831" max="13836" width="22.7109375" style="34" customWidth="1"/>
    <col min="13837" max="13837" width="13" style="34" customWidth="1"/>
    <col min="13838" max="13838" width="18.42578125" style="34" customWidth="1"/>
    <col min="13839" max="13841" width="13" style="34" customWidth="1"/>
    <col min="13842" max="14080" width="20.28515625" style="34"/>
    <col min="14081" max="14081" width="7.140625" style="34" customWidth="1"/>
    <col min="14082" max="14082" width="124.5703125" style="34" customWidth="1"/>
    <col min="14083" max="14084" width="13.42578125" style="34" customWidth="1"/>
    <col min="14085" max="14085" width="22.7109375" style="34" customWidth="1"/>
    <col min="14086" max="14086" width="24.5703125" style="34" customWidth="1"/>
    <col min="14087" max="14092" width="22.7109375" style="34" customWidth="1"/>
    <col min="14093" max="14093" width="13" style="34" customWidth="1"/>
    <col min="14094" max="14094" width="18.42578125" style="34" customWidth="1"/>
    <col min="14095" max="14097" width="13" style="34" customWidth="1"/>
    <col min="14098" max="14336" width="20.28515625" style="34"/>
    <col min="14337" max="14337" width="7.140625" style="34" customWidth="1"/>
    <col min="14338" max="14338" width="124.5703125" style="34" customWidth="1"/>
    <col min="14339" max="14340" width="13.42578125" style="34" customWidth="1"/>
    <col min="14341" max="14341" width="22.7109375" style="34" customWidth="1"/>
    <col min="14342" max="14342" width="24.5703125" style="34" customWidth="1"/>
    <col min="14343" max="14348" width="22.7109375" style="34" customWidth="1"/>
    <col min="14349" max="14349" width="13" style="34" customWidth="1"/>
    <col min="14350" max="14350" width="18.42578125" style="34" customWidth="1"/>
    <col min="14351" max="14353" width="13" style="34" customWidth="1"/>
    <col min="14354" max="14592" width="20.28515625" style="34"/>
    <col min="14593" max="14593" width="7.140625" style="34" customWidth="1"/>
    <col min="14594" max="14594" width="124.5703125" style="34" customWidth="1"/>
    <col min="14595" max="14596" width="13.42578125" style="34" customWidth="1"/>
    <col min="14597" max="14597" width="22.7109375" style="34" customWidth="1"/>
    <col min="14598" max="14598" width="24.5703125" style="34" customWidth="1"/>
    <col min="14599" max="14604" width="22.7109375" style="34" customWidth="1"/>
    <col min="14605" max="14605" width="13" style="34" customWidth="1"/>
    <col min="14606" max="14606" width="18.42578125" style="34" customWidth="1"/>
    <col min="14607" max="14609" width="13" style="34" customWidth="1"/>
    <col min="14610" max="14848" width="20.28515625" style="34"/>
    <col min="14849" max="14849" width="7.140625" style="34" customWidth="1"/>
    <col min="14850" max="14850" width="124.5703125" style="34" customWidth="1"/>
    <col min="14851" max="14852" width="13.42578125" style="34" customWidth="1"/>
    <col min="14853" max="14853" width="22.7109375" style="34" customWidth="1"/>
    <col min="14854" max="14854" width="24.5703125" style="34" customWidth="1"/>
    <col min="14855" max="14860" width="22.7109375" style="34" customWidth="1"/>
    <col min="14861" max="14861" width="13" style="34" customWidth="1"/>
    <col min="14862" max="14862" width="18.42578125" style="34" customWidth="1"/>
    <col min="14863" max="14865" width="13" style="34" customWidth="1"/>
    <col min="14866" max="15104" width="20.28515625" style="34"/>
    <col min="15105" max="15105" width="7.140625" style="34" customWidth="1"/>
    <col min="15106" max="15106" width="124.5703125" style="34" customWidth="1"/>
    <col min="15107" max="15108" width="13.42578125" style="34" customWidth="1"/>
    <col min="15109" max="15109" width="22.7109375" style="34" customWidth="1"/>
    <col min="15110" max="15110" width="24.5703125" style="34" customWidth="1"/>
    <col min="15111" max="15116" width="22.7109375" style="34" customWidth="1"/>
    <col min="15117" max="15117" width="13" style="34" customWidth="1"/>
    <col min="15118" max="15118" width="18.42578125" style="34" customWidth="1"/>
    <col min="15119" max="15121" width="13" style="34" customWidth="1"/>
    <col min="15122" max="15360" width="20.28515625" style="34"/>
    <col min="15361" max="15361" width="7.140625" style="34" customWidth="1"/>
    <col min="15362" max="15362" width="124.5703125" style="34" customWidth="1"/>
    <col min="15363" max="15364" width="13.42578125" style="34" customWidth="1"/>
    <col min="15365" max="15365" width="22.7109375" style="34" customWidth="1"/>
    <col min="15366" max="15366" width="24.5703125" style="34" customWidth="1"/>
    <col min="15367" max="15372" width="22.7109375" style="34" customWidth="1"/>
    <col min="15373" max="15373" width="13" style="34" customWidth="1"/>
    <col min="15374" max="15374" width="18.42578125" style="34" customWidth="1"/>
    <col min="15375" max="15377" width="13" style="34" customWidth="1"/>
    <col min="15378" max="15616" width="20.28515625" style="34"/>
    <col min="15617" max="15617" width="7.140625" style="34" customWidth="1"/>
    <col min="15618" max="15618" width="124.5703125" style="34" customWidth="1"/>
    <col min="15619" max="15620" width="13.42578125" style="34" customWidth="1"/>
    <col min="15621" max="15621" width="22.7109375" style="34" customWidth="1"/>
    <col min="15622" max="15622" width="24.5703125" style="34" customWidth="1"/>
    <col min="15623" max="15628" width="22.7109375" style="34" customWidth="1"/>
    <col min="15629" max="15629" width="13" style="34" customWidth="1"/>
    <col min="15630" max="15630" width="18.42578125" style="34" customWidth="1"/>
    <col min="15631" max="15633" width="13" style="34" customWidth="1"/>
    <col min="15634" max="15872" width="20.28515625" style="34"/>
    <col min="15873" max="15873" width="7.140625" style="34" customWidth="1"/>
    <col min="15874" max="15874" width="124.5703125" style="34" customWidth="1"/>
    <col min="15875" max="15876" width="13.42578125" style="34" customWidth="1"/>
    <col min="15877" max="15877" width="22.7109375" style="34" customWidth="1"/>
    <col min="15878" max="15878" width="24.5703125" style="34" customWidth="1"/>
    <col min="15879" max="15884" width="22.7109375" style="34" customWidth="1"/>
    <col min="15885" max="15885" width="13" style="34" customWidth="1"/>
    <col min="15886" max="15886" width="18.42578125" style="34" customWidth="1"/>
    <col min="15887" max="15889" width="13" style="34" customWidth="1"/>
    <col min="15890" max="16128" width="20.28515625" style="34"/>
    <col min="16129" max="16129" width="7.140625" style="34" customWidth="1"/>
    <col min="16130" max="16130" width="124.5703125" style="34" customWidth="1"/>
    <col min="16131" max="16132" width="13.42578125" style="34" customWidth="1"/>
    <col min="16133" max="16133" width="22.7109375" style="34" customWidth="1"/>
    <col min="16134" max="16134" width="24.5703125" style="34" customWidth="1"/>
    <col min="16135" max="16140" width="22.7109375" style="34" customWidth="1"/>
    <col min="16141" max="16141" width="13" style="34" customWidth="1"/>
    <col min="16142" max="16142" width="18.42578125" style="34" customWidth="1"/>
    <col min="16143" max="16145" width="13" style="34" customWidth="1"/>
    <col min="16146" max="16384" width="20.28515625" style="34"/>
  </cols>
  <sheetData>
    <row r="1" spans="1:19" s="29" customFormat="1" ht="15" customHeight="1" x14ac:dyDescent="0.2">
      <c r="A1" s="80" t="s">
        <v>85</v>
      </c>
      <c r="B1" s="34"/>
      <c r="C1" s="34"/>
      <c r="D1" s="34"/>
      <c r="E1" s="34"/>
      <c r="F1" s="303" t="s">
        <v>92</v>
      </c>
      <c r="G1" s="83"/>
      <c r="H1" s="28"/>
      <c r="I1" s="28"/>
      <c r="J1" s="28"/>
      <c r="K1" s="28"/>
      <c r="L1" s="28"/>
    </row>
    <row r="2" spans="1:19" s="29" customFormat="1" ht="12.75" x14ac:dyDescent="0.2">
      <c r="A2" s="82" t="s">
        <v>175</v>
      </c>
      <c r="B2" s="34"/>
      <c r="C2" s="34"/>
      <c r="D2" s="34"/>
      <c r="E2" s="34"/>
      <c r="F2" s="34"/>
      <c r="G2" s="83"/>
      <c r="L2" s="12"/>
    </row>
    <row r="3" spans="1:19" s="29" customFormat="1" ht="12.75" customHeight="1" x14ac:dyDescent="0.2">
      <c r="A3" s="98" t="s">
        <v>274</v>
      </c>
      <c r="B3" s="200"/>
      <c r="C3" s="213"/>
      <c r="D3" s="17"/>
      <c r="E3" s="17"/>
      <c r="F3" s="197"/>
      <c r="G3" s="100"/>
      <c r="L3" s="12"/>
    </row>
    <row r="4" spans="1:19" s="29" customFormat="1" ht="15.95" customHeight="1" x14ac:dyDescent="0.25">
      <c r="A4" s="30"/>
      <c r="B4" s="195"/>
      <c r="C4" s="461" t="s">
        <v>44</v>
      </c>
      <c r="D4" s="461"/>
      <c r="E4" s="461"/>
      <c r="F4" s="461"/>
      <c r="G4" s="31"/>
      <c r="H4" s="31"/>
      <c r="I4" s="31"/>
      <c r="J4" s="31"/>
      <c r="K4" s="31"/>
      <c r="L4" s="31"/>
    </row>
    <row r="5" spans="1:19" s="29" customFormat="1" ht="18.75" thickBot="1" x14ac:dyDescent="0.3">
      <c r="A5" s="30"/>
      <c r="B5" s="195"/>
      <c r="C5" s="304"/>
      <c r="D5" s="304"/>
      <c r="E5" s="304"/>
      <c r="F5" s="304"/>
      <c r="G5" s="31"/>
      <c r="H5" s="31"/>
      <c r="I5" s="31"/>
      <c r="J5" s="31"/>
      <c r="K5" s="31"/>
      <c r="L5" s="31"/>
    </row>
    <row r="6" spans="1:19" ht="45.75" customHeight="1" thickBot="1" x14ac:dyDescent="0.25">
      <c r="A6" s="448" t="s">
        <v>314</v>
      </c>
      <c r="B6" s="175" t="s">
        <v>17</v>
      </c>
      <c r="C6" s="176" t="s">
        <v>25</v>
      </c>
      <c r="D6" s="449" t="s">
        <v>313</v>
      </c>
      <c r="E6" s="389" t="s">
        <v>50</v>
      </c>
      <c r="F6" s="391" t="s">
        <v>303</v>
      </c>
      <c r="O6" s="33"/>
      <c r="P6" s="33"/>
      <c r="Q6" s="33"/>
      <c r="R6" s="33"/>
      <c r="S6" s="33"/>
    </row>
    <row r="7" spans="1:19" ht="16.5" customHeight="1" thickBot="1" x14ac:dyDescent="0.25">
      <c r="A7" s="466" t="s">
        <v>177</v>
      </c>
      <c r="B7" s="201" t="s">
        <v>178</v>
      </c>
      <c r="C7" s="171"/>
      <c r="D7" s="174"/>
      <c r="E7" s="169"/>
      <c r="F7" s="214">
        <f>SUM(F8:F18)</f>
        <v>0</v>
      </c>
      <c r="O7" s="33"/>
      <c r="P7" s="33"/>
      <c r="Q7" s="33"/>
      <c r="R7" s="39"/>
      <c r="S7" s="39"/>
    </row>
    <row r="8" spans="1:19" ht="39.75" customHeight="1" x14ac:dyDescent="0.2">
      <c r="A8" s="467"/>
      <c r="B8" s="202" t="s">
        <v>179</v>
      </c>
      <c r="C8" s="168" t="s">
        <v>18</v>
      </c>
      <c r="D8" s="180">
        <v>400</v>
      </c>
      <c r="E8" s="167"/>
      <c r="F8" s="215">
        <f>ROUND(D8*E8,2)</f>
        <v>0</v>
      </c>
      <c r="O8" s="33"/>
      <c r="P8" s="33"/>
      <c r="Q8" s="33"/>
      <c r="R8" s="39"/>
      <c r="S8" s="39"/>
    </row>
    <row r="9" spans="1:19" ht="36.75" customHeight="1" x14ac:dyDescent="0.2">
      <c r="A9" s="467"/>
      <c r="B9" s="203" t="s">
        <v>180</v>
      </c>
      <c r="C9" s="165" t="s">
        <v>18</v>
      </c>
      <c r="D9" s="178">
        <v>125</v>
      </c>
      <c r="E9" s="167"/>
      <c r="F9" s="215">
        <f t="shared" ref="F9:F64" si="0">ROUND(D9*E9,2)</f>
        <v>0</v>
      </c>
      <c r="G9" s="32"/>
      <c r="H9" s="32"/>
      <c r="I9" s="32"/>
      <c r="J9" s="32"/>
      <c r="K9" s="32"/>
      <c r="L9" s="32"/>
      <c r="N9" s="32"/>
      <c r="R9" s="39"/>
      <c r="S9" s="40"/>
    </row>
    <row r="10" spans="1:19" ht="27" customHeight="1" x14ac:dyDescent="0.2">
      <c r="A10" s="467"/>
      <c r="B10" s="203" t="s">
        <v>181</v>
      </c>
      <c r="C10" s="165" t="s">
        <v>19</v>
      </c>
      <c r="D10" s="178">
        <v>20</v>
      </c>
      <c r="E10" s="166"/>
      <c r="F10" s="215">
        <f t="shared" si="0"/>
        <v>0</v>
      </c>
      <c r="G10" s="32"/>
      <c r="H10" s="32"/>
      <c r="I10" s="32"/>
      <c r="J10" s="32"/>
      <c r="K10" s="32"/>
      <c r="L10" s="32"/>
      <c r="N10" s="32"/>
    </row>
    <row r="11" spans="1:19" ht="38.25" customHeight="1" x14ac:dyDescent="0.2">
      <c r="A11" s="467"/>
      <c r="B11" s="179" t="s">
        <v>182</v>
      </c>
      <c r="C11" s="165" t="s">
        <v>18</v>
      </c>
      <c r="D11" s="178">
        <v>40</v>
      </c>
      <c r="E11" s="167"/>
      <c r="F11" s="215">
        <f t="shared" si="0"/>
        <v>0</v>
      </c>
      <c r="G11" s="32"/>
      <c r="H11" s="32"/>
      <c r="I11" s="32"/>
      <c r="J11" s="32"/>
      <c r="K11" s="32"/>
      <c r="L11" s="32"/>
      <c r="N11" s="32"/>
    </row>
    <row r="12" spans="1:19" ht="37.5" customHeight="1" x14ac:dyDescent="0.2">
      <c r="A12" s="467"/>
      <c r="B12" s="179" t="s">
        <v>183</v>
      </c>
      <c r="C12" s="165" t="s">
        <v>18</v>
      </c>
      <c r="D12" s="178">
        <v>15</v>
      </c>
      <c r="E12" s="167"/>
      <c r="F12" s="215">
        <f t="shared" si="0"/>
        <v>0</v>
      </c>
      <c r="G12" s="32"/>
      <c r="H12" s="32"/>
      <c r="I12" s="32"/>
      <c r="J12" s="32"/>
      <c r="K12" s="32"/>
      <c r="L12" s="32"/>
      <c r="N12" s="32"/>
    </row>
    <row r="13" spans="1:19" ht="36" x14ac:dyDescent="0.2">
      <c r="A13" s="467"/>
      <c r="B13" s="179" t="s">
        <v>184</v>
      </c>
      <c r="C13" s="165" t="s">
        <v>18</v>
      </c>
      <c r="D13" s="181">
        <v>1</v>
      </c>
      <c r="E13" s="167"/>
      <c r="F13" s="215">
        <f t="shared" si="0"/>
        <v>0</v>
      </c>
    </row>
    <row r="14" spans="1:19" x14ac:dyDescent="0.2">
      <c r="A14" s="467"/>
      <c r="B14" s="179" t="s">
        <v>185</v>
      </c>
      <c r="C14" s="165" t="s">
        <v>19</v>
      </c>
      <c r="D14" s="181">
        <v>3</v>
      </c>
      <c r="E14" s="166"/>
      <c r="F14" s="215">
        <f t="shared" si="0"/>
        <v>0</v>
      </c>
    </row>
    <row r="15" spans="1:19" ht="24" x14ac:dyDescent="0.2">
      <c r="A15" s="467"/>
      <c r="B15" s="179" t="s">
        <v>186</v>
      </c>
      <c r="C15" s="165" t="s">
        <v>18</v>
      </c>
      <c r="D15" s="182">
        <v>500</v>
      </c>
      <c r="E15" s="167"/>
      <c r="F15" s="215">
        <f t="shared" si="0"/>
        <v>0</v>
      </c>
    </row>
    <row r="16" spans="1:19" ht="24" x14ac:dyDescent="0.2">
      <c r="A16" s="467"/>
      <c r="B16" s="179" t="s">
        <v>187</v>
      </c>
      <c r="C16" s="165" t="s">
        <v>18</v>
      </c>
      <c r="D16" s="178">
        <v>30</v>
      </c>
      <c r="E16" s="167"/>
      <c r="F16" s="215">
        <f t="shared" si="0"/>
        <v>0</v>
      </c>
    </row>
    <row r="17" spans="1:6" ht="24" x14ac:dyDescent="0.2">
      <c r="A17" s="467"/>
      <c r="B17" s="179" t="s">
        <v>188</v>
      </c>
      <c r="C17" s="165" t="s">
        <v>18</v>
      </c>
      <c r="D17" s="178">
        <v>1</v>
      </c>
      <c r="E17" s="167"/>
      <c r="F17" s="215">
        <f t="shared" si="0"/>
        <v>0</v>
      </c>
    </row>
    <row r="18" spans="1:6" ht="36.75" thickBot="1" x14ac:dyDescent="0.25">
      <c r="A18" s="468"/>
      <c r="B18" s="179" t="s">
        <v>189</v>
      </c>
      <c r="C18" s="165" t="s">
        <v>18</v>
      </c>
      <c r="D18" s="178">
        <v>100</v>
      </c>
      <c r="E18" s="166"/>
      <c r="F18" s="215">
        <f t="shared" si="0"/>
        <v>0</v>
      </c>
    </row>
    <row r="19" spans="1:6" ht="15.75" thickBot="1" x14ac:dyDescent="0.25">
      <c r="A19" s="462" t="s">
        <v>190</v>
      </c>
      <c r="B19" s="204" t="s">
        <v>191</v>
      </c>
      <c r="C19" s="171"/>
      <c r="D19" s="170"/>
      <c r="E19" s="169"/>
      <c r="F19" s="214">
        <f>SUM(F20:F24)</f>
        <v>0</v>
      </c>
    </row>
    <row r="20" spans="1:6" ht="24" x14ac:dyDescent="0.2">
      <c r="A20" s="464"/>
      <c r="B20" s="202" t="s">
        <v>192</v>
      </c>
      <c r="C20" s="168" t="s">
        <v>18</v>
      </c>
      <c r="D20" s="177">
        <v>2800</v>
      </c>
      <c r="E20" s="167"/>
      <c r="F20" s="215">
        <f t="shared" si="0"/>
        <v>0</v>
      </c>
    </row>
    <row r="21" spans="1:6" ht="24" x14ac:dyDescent="0.2">
      <c r="A21" s="464"/>
      <c r="B21" s="203" t="s">
        <v>193</v>
      </c>
      <c r="C21" s="168" t="s">
        <v>18</v>
      </c>
      <c r="D21" s="177">
        <v>400</v>
      </c>
      <c r="E21" s="167"/>
      <c r="F21" s="215">
        <f t="shared" si="0"/>
        <v>0</v>
      </c>
    </row>
    <row r="22" spans="1:6" x14ac:dyDescent="0.2">
      <c r="A22" s="464"/>
      <c r="B22" s="203" t="s">
        <v>194</v>
      </c>
      <c r="C22" s="168" t="s">
        <v>18</v>
      </c>
      <c r="D22" s="177">
        <v>400</v>
      </c>
      <c r="E22" s="167"/>
      <c r="F22" s="215">
        <f t="shared" si="0"/>
        <v>0</v>
      </c>
    </row>
    <row r="23" spans="1:6" x14ac:dyDescent="0.2">
      <c r="A23" s="464"/>
      <c r="B23" s="203" t="s">
        <v>195</v>
      </c>
      <c r="C23" s="165" t="s">
        <v>18</v>
      </c>
      <c r="D23" s="178">
        <v>1</v>
      </c>
      <c r="E23" s="167"/>
      <c r="F23" s="215">
        <f t="shared" si="0"/>
        <v>0</v>
      </c>
    </row>
    <row r="24" spans="1:6" ht="15.75" thickBot="1" x14ac:dyDescent="0.25">
      <c r="A24" s="465"/>
      <c r="B24" s="203" t="s">
        <v>196</v>
      </c>
      <c r="C24" s="173" t="s">
        <v>18</v>
      </c>
      <c r="D24" s="178">
        <v>40</v>
      </c>
      <c r="E24" s="167"/>
      <c r="F24" s="215">
        <f t="shared" si="0"/>
        <v>0</v>
      </c>
    </row>
    <row r="25" spans="1:6" ht="15.75" thickBot="1" x14ac:dyDescent="0.25">
      <c r="A25" s="462" t="s">
        <v>56</v>
      </c>
      <c r="B25" s="204" t="s">
        <v>197</v>
      </c>
      <c r="C25" s="171"/>
      <c r="D25" s="170"/>
      <c r="E25" s="169"/>
      <c r="F25" s="214">
        <f>SUM(F26:F41)</f>
        <v>0</v>
      </c>
    </row>
    <row r="26" spans="1:6" x14ac:dyDescent="0.2">
      <c r="A26" s="464"/>
      <c r="B26" s="205" t="s">
        <v>198</v>
      </c>
      <c r="C26" s="168" t="s">
        <v>19</v>
      </c>
      <c r="D26" s="177">
        <v>120</v>
      </c>
      <c r="E26" s="233"/>
      <c r="F26" s="215">
        <f t="shared" si="0"/>
        <v>0</v>
      </c>
    </row>
    <row r="27" spans="1:6" ht="33" customHeight="1" x14ac:dyDescent="0.2">
      <c r="A27" s="464"/>
      <c r="B27" s="205" t="s">
        <v>199</v>
      </c>
      <c r="C27" s="165" t="s">
        <v>19</v>
      </c>
      <c r="D27" s="177">
        <v>47</v>
      </c>
      <c r="E27" s="234"/>
      <c r="F27" s="215">
        <f t="shared" si="0"/>
        <v>0</v>
      </c>
    </row>
    <row r="28" spans="1:6" ht="24" x14ac:dyDescent="0.2">
      <c r="A28" s="464"/>
      <c r="B28" s="203" t="s">
        <v>200</v>
      </c>
      <c r="C28" s="165" t="s">
        <v>19</v>
      </c>
      <c r="D28" s="178">
        <v>2</v>
      </c>
      <c r="E28" s="234"/>
      <c r="F28" s="215">
        <f t="shared" si="0"/>
        <v>0</v>
      </c>
    </row>
    <row r="29" spans="1:6" x14ac:dyDescent="0.2">
      <c r="A29" s="464"/>
      <c r="B29" s="179" t="s">
        <v>201</v>
      </c>
      <c r="C29" s="165" t="s">
        <v>19</v>
      </c>
      <c r="D29" s="178">
        <v>5</v>
      </c>
      <c r="E29" s="234"/>
      <c r="F29" s="215">
        <f t="shared" si="0"/>
        <v>0</v>
      </c>
    </row>
    <row r="30" spans="1:6" x14ac:dyDescent="0.2">
      <c r="A30" s="464"/>
      <c r="B30" s="179" t="s">
        <v>202</v>
      </c>
      <c r="C30" s="165" t="s">
        <v>19</v>
      </c>
      <c r="D30" s="178">
        <v>2</v>
      </c>
      <c r="E30" s="235"/>
      <c r="F30" s="215">
        <f t="shared" si="0"/>
        <v>0</v>
      </c>
    </row>
    <row r="31" spans="1:6" ht="24" x14ac:dyDescent="0.2">
      <c r="A31" s="464"/>
      <c r="B31" s="179" t="s">
        <v>203</v>
      </c>
      <c r="C31" s="165" t="s">
        <v>19</v>
      </c>
      <c r="D31" s="178">
        <v>15</v>
      </c>
      <c r="E31" s="234"/>
      <c r="F31" s="215">
        <f t="shared" si="0"/>
        <v>0</v>
      </c>
    </row>
    <row r="32" spans="1:6" x14ac:dyDescent="0.2">
      <c r="A32" s="464"/>
      <c r="B32" s="179" t="s">
        <v>204</v>
      </c>
      <c r="C32" s="165" t="s">
        <v>19</v>
      </c>
      <c r="D32" s="178">
        <v>15</v>
      </c>
      <c r="E32" s="234"/>
      <c r="F32" s="215">
        <f t="shared" si="0"/>
        <v>0</v>
      </c>
    </row>
    <row r="33" spans="1:6" x14ac:dyDescent="0.2">
      <c r="A33" s="464"/>
      <c r="B33" s="179" t="s">
        <v>205</v>
      </c>
      <c r="C33" s="165" t="s">
        <v>19</v>
      </c>
      <c r="D33" s="178">
        <v>3</v>
      </c>
      <c r="E33" s="235"/>
      <c r="F33" s="215">
        <f t="shared" si="0"/>
        <v>0</v>
      </c>
    </row>
    <row r="34" spans="1:6" x14ac:dyDescent="0.2">
      <c r="A34" s="464"/>
      <c r="B34" s="179" t="s">
        <v>206</v>
      </c>
      <c r="C34" s="165" t="s">
        <v>19</v>
      </c>
      <c r="D34" s="178">
        <v>5</v>
      </c>
      <c r="E34" s="234"/>
      <c r="F34" s="215">
        <f t="shared" si="0"/>
        <v>0</v>
      </c>
    </row>
    <row r="35" spans="1:6" x14ac:dyDescent="0.2">
      <c r="A35" s="464"/>
      <c r="B35" s="179" t="s">
        <v>207</v>
      </c>
      <c r="C35" s="165" t="s">
        <v>19</v>
      </c>
      <c r="D35" s="178">
        <v>5</v>
      </c>
      <c r="E35" s="234"/>
      <c r="F35" s="215">
        <f t="shared" si="0"/>
        <v>0</v>
      </c>
    </row>
    <row r="36" spans="1:6" x14ac:dyDescent="0.2">
      <c r="A36" s="464"/>
      <c r="B36" s="179" t="s">
        <v>208</v>
      </c>
      <c r="C36" s="165" t="s">
        <v>19</v>
      </c>
      <c r="D36" s="178">
        <v>3</v>
      </c>
      <c r="E36" s="234"/>
      <c r="F36" s="215">
        <f t="shared" si="0"/>
        <v>0</v>
      </c>
    </row>
    <row r="37" spans="1:6" x14ac:dyDescent="0.2">
      <c r="A37" s="464"/>
      <c r="B37" s="179" t="s">
        <v>209</v>
      </c>
      <c r="C37" s="165" t="s">
        <v>19</v>
      </c>
      <c r="D37" s="178">
        <v>3</v>
      </c>
      <c r="E37" s="234"/>
      <c r="F37" s="215">
        <f t="shared" si="0"/>
        <v>0</v>
      </c>
    </row>
    <row r="38" spans="1:6" x14ac:dyDescent="0.2">
      <c r="A38" s="464"/>
      <c r="B38" s="179" t="s">
        <v>210</v>
      </c>
      <c r="C38" s="165" t="s">
        <v>19</v>
      </c>
      <c r="D38" s="178">
        <v>3</v>
      </c>
      <c r="E38" s="234"/>
      <c r="F38" s="215">
        <f t="shared" si="0"/>
        <v>0</v>
      </c>
    </row>
    <row r="39" spans="1:6" x14ac:dyDescent="0.2">
      <c r="A39" s="464"/>
      <c r="B39" s="179" t="s">
        <v>211</v>
      </c>
      <c r="C39" s="165" t="s">
        <v>19</v>
      </c>
      <c r="D39" s="178">
        <v>2</v>
      </c>
      <c r="E39" s="234"/>
      <c r="F39" s="215">
        <f t="shared" si="0"/>
        <v>0</v>
      </c>
    </row>
    <row r="40" spans="1:6" x14ac:dyDescent="0.2">
      <c r="A40" s="464"/>
      <c r="B40" s="179" t="s">
        <v>212</v>
      </c>
      <c r="C40" s="165" t="s">
        <v>19</v>
      </c>
      <c r="D40" s="178">
        <v>2</v>
      </c>
      <c r="E40" s="234"/>
      <c r="F40" s="215">
        <f t="shared" si="0"/>
        <v>0</v>
      </c>
    </row>
    <row r="41" spans="1:6" ht="15.75" thickBot="1" x14ac:dyDescent="0.25">
      <c r="A41" s="464"/>
      <c r="B41" s="203" t="s">
        <v>213</v>
      </c>
      <c r="C41" s="165" t="s">
        <v>19</v>
      </c>
      <c r="D41" s="178">
        <v>2</v>
      </c>
      <c r="E41" s="235"/>
      <c r="F41" s="215">
        <f t="shared" si="0"/>
        <v>0</v>
      </c>
    </row>
    <row r="42" spans="1:6" ht="15.75" thickBot="1" x14ac:dyDescent="0.25">
      <c r="A42" s="462" t="s">
        <v>57</v>
      </c>
      <c r="B42" s="204" t="s">
        <v>214</v>
      </c>
      <c r="C42" s="172"/>
      <c r="D42" s="170"/>
      <c r="E42" s="169"/>
      <c r="F42" s="214">
        <f>SUM(F43:F49)</f>
        <v>0</v>
      </c>
    </row>
    <row r="43" spans="1:6" x14ac:dyDescent="0.2">
      <c r="A43" s="463"/>
      <c r="B43" s="206" t="s">
        <v>215</v>
      </c>
      <c r="C43" s="168" t="s">
        <v>19</v>
      </c>
      <c r="D43" s="177">
        <v>8</v>
      </c>
      <c r="E43" s="183"/>
      <c r="F43" s="215">
        <f t="shared" si="0"/>
        <v>0</v>
      </c>
    </row>
    <row r="44" spans="1:6" x14ac:dyDescent="0.2">
      <c r="A44" s="463"/>
      <c r="B44" s="206" t="s">
        <v>216</v>
      </c>
      <c r="C44" s="168" t="s">
        <v>19</v>
      </c>
      <c r="D44" s="177">
        <v>4</v>
      </c>
      <c r="E44" s="183"/>
      <c r="F44" s="215">
        <f t="shared" si="0"/>
        <v>0</v>
      </c>
    </row>
    <row r="45" spans="1:6" x14ac:dyDescent="0.2">
      <c r="A45" s="463"/>
      <c r="B45" s="206" t="s">
        <v>217</v>
      </c>
      <c r="C45" s="168" t="s">
        <v>19</v>
      </c>
      <c r="D45" s="177">
        <v>8</v>
      </c>
      <c r="E45" s="183"/>
      <c r="F45" s="215">
        <f t="shared" si="0"/>
        <v>0</v>
      </c>
    </row>
    <row r="46" spans="1:6" x14ac:dyDescent="0.2">
      <c r="A46" s="464"/>
      <c r="B46" s="206" t="s">
        <v>218</v>
      </c>
      <c r="C46" s="168" t="s">
        <v>19</v>
      </c>
      <c r="D46" s="177">
        <v>10</v>
      </c>
      <c r="E46" s="183"/>
      <c r="F46" s="215">
        <f t="shared" si="0"/>
        <v>0</v>
      </c>
    </row>
    <row r="47" spans="1:6" x14ac:dyDescent="0.2">
      <c r="A47" s="464"/>
      <c r="B47" s="206" t="s">
        <v>219</v>
      </c>
      <c r="C47" s="168" t="s">
        <v>19</v>
      </c>
      <c r="D47" s="177">
        <v>1</v>
      </c>
      <c r="E47" s="183"/>
      <c r="F47" s="215">
        <f t="shared" si="0"/>
        <v>0</v>
      </c>
    </row>
    <row r="48" spans="1:6" x14ac:dyDescent="0.2">
      <c r="A48" s="464"/>
      <c r="B48" s="206" t="s">
        <v>220</v>
      </c>
      <c r="C48" s="168" t="s">
        <v>19</v>
      </c>
      <c r="D48" s="177">
        <v>1</v>
      </c>
      <c r="E48" s="183"/>
      <c r="F48" s="215">
        <f t="shared" si="0"/>
        <v>0</v>
      </c>
    </row>
    <row r="49" spans="1:6" ht="15.75" thickBot="1" x14ac:dyDescent="0.25">
      <c r="A49" s="465"/>
      <c r="B49" s="207" t="s">
        <v>221</v>
      </c>
      <c r="C49" s="165" t="s">
        <v>19</v>
      </c>
      <c r="D49" s="178">
        <v>3</v>
      </c>
      <c r="E49" s="184"/>
      <c r="F49" s="215">
        <f t="shared" si="0"/>
        <v>0</v>
      </c>
    </row>
    <row r="50" spans="1:6" ht="15.75" thickBot="1" x14ac:dyDescent="0.25">
      <c r="A50" s="462" t="s">
        <v>20</v>
      </c>
      <c r="B50" s="204" t="s">
        <v>222</v>
      </c>
      <c r="C50" s="171"/>
      <c r="D50" s="170"/>
      <c r="E50" s="169"/>
      <c r="F50" s="214">
        <f>SUM(F51:F52)</f>
        <v>0</v>
      </c>
    </row>
    <row r="51" spans="1:6" x14ac:dyDescent="0.2">
      <c r="A51" s="463"/>
      <c r="B51" s="208" t="s">
        <v>223</v>
      </c>
      <c r="C51" s="168" t="s">
        <v>19</v>
      </c>
      <c r="D51" s="177">
        <v>80</v>
      </c>
      <c r="E51" s="183"/>
      <c r="F51" s="215">
        <f t="shared" si="0"/>
        <v>0</v>
      </c>
    </row>
    <row r="52" spans="1:6" ht="24.75" thickBot="1" x14ac:dyDescent="0.25">
      <c r="A52" s="463"/>
      <c r="B52" s="179" t="s">
        <v>224</v>
      </c>
      <c r="C52" s="165" t="s">
        <v>19</v>
      </c>
      <c r="D52" s="178">
        <v>80</v>
      </c>
      <c r="E52" s="184"/>
      <c r="F52" s="215">
        <f t="shared" si="0"/>
        <v>0</v>
      </c>
    </row>
    <row r="53" spans="1:6" ht="15.75" thickBot="1" x14ac:dyDescent="0.25">
      <c r="A53" s="462" t="s">
        <v>4</v>
      </c>
      <c r="B53" s="204" t="s">
        <v>225</v>
      </c>
      <c r="C53" s="171"/>
      <c r="D53" s="170"/>
      <c r="E53" s="169"/>
      <c r="F53" s="214">
        <f>SUM(F54:F64)</f>
        <v>0</v>
      </c>
    </row>
    <row r="54" spans="1:6" x14ac:dyDescent="0.2">
      <c r="A54" s="464"/>
      <c r="B54" s="206" t="s">
        <v>226</v>
      </c>
      <c r="C54" s="168" t="s">
        <v>19</v>
      </c>
      <c r="D54" s="177">
        <v>1</v>
      </c>
      <c r="E54" s="185"/>
      <c r="F54" s="215">
        <f t="shared" si="0"/>
        <v>0</v>
      </c>
    </row>
    <row r="55" spans="1:6" x14ac:dyDescent="0.2">
      <c r="A55" s="464"/>
      <c r="B55" s="207" t="s">
        <v>227</v>
      </c>
      <c r="C55" s="165" t="s">
        <v>19</v>
      </c>
      <c r="D55" s="178">
        <v>123</v>
      </c>
      <c r="E55" s="186"/>
      <c r="F55" s="215">
        <f t="shared" si="0"/>
        <v>0</v>
      </c>
    </row>
    <row r="56" spans="1:6" x14ac:dyDescent="0.2">
      <c r="A56" s="464"/>
      <c r="B56" s="207" t="s">
        <v>228</v>
      </c>
      <c r="C56" s="165" t="s">
        <v>19</v>
      </c>
      <c r="D56" s="178">
        <v>47</v>
      </c>
      <c r="E56" s="186"/>
      <c r="F56" s="215">
        <f t="shared" si="0"/>
        <v>0</v>
      </c>
    </row>
    <row r="57" spans="1:6" x14ac:dyDescent="0.2">
      <c r="A57" s="464"/>
      <c r="B57" s="207" t="s">
        <v>229</v>
      </c>
      <c r="C57" s="165" t="s">
        <v>19</v>
      </c>
      <c r="D57" s="178">
        <v>2</v>
      </c>
      <c r="E57" s="186"/>
      <c r="F57" s="215">
        <f t="shared" si="0"/>
        <v>0</v>
      </c>
    </row>
    <row r="58" spans="1:6" ht="36" x14ac:dyDescent="0.2">
      <c r="A58" s="464"/>
      <c r="B58" s="209" t="s">
        <v>230</v>
      </c>
      <c r="C58" s="165" t="s">
        <v>19</v>
      </c>
      <c r="D58" s="178">
        <v>1</v>
      </c>
      <c r="E58" s="186"/>
      <c r="F58" s="215">
        <f t="shared" si="0"/>
        <v>0</v>
      </c>
    </row>
    <row r="59" spans="1:6" x14ac:dyDescent="0.2">
      <c r="A59" s="464"/>
      <c r="B59" s="207" t="s">
        <v>231</v>
      </c>
      <c r="C59" s="165" t="s">
        <v>19</v>
      </c>
      <c r="D59" s="178">
        <v>8</v>
      </c>
      <c r="E59" s="186"/>
      <c r="F59" s="215">
        <f t="shared" si="0"/>
        <v>0</v>
      </c>
    </row>
    <row r="60" spans="1:6" ht="24" x14ac:dyDescent="0.2">
      <c r="A60" s="464"/>
      <c r="B60" s="207" t="s">
        <v>232</v>
      </c>
      <c r="C60" s="165" t="s">
        <v>19</v>
      </c>
      <c r="D60" s="188">
        <v>1</v>
      </c>
      <c r="E60" s="187"/>
      <c r="F60" s="215">
        <f t="shared" si="0"/>
        <v>0</v>
      </c>
    </row>
    <row r="61" spans="1:6" x14ac:dyDescent="0.2">
      <c r="A61" s="464"/>
      <c r="B61" s="210" t="s">
        <v>233</v>
      </c>
      <c r="C61" s="165" t="s">
        <v>234</v>
      </c>
      <c r="D61" s="188">
        <v>1</v>
      </c>
      <c r="E61" s="187"/>
      <c r="F61" s="215">
        <f t="shared" si="0"/>
        <v>0</v>
      </c>
    </row>
    <row r="62" spans="1:6" ht="24" x14ac:dyDescent="0.2">
      <c r="A62" s="464"/>
      <c r="B62" s="210" t="s">
        <v>235</v>
      </c>
      <c r="C62" s="165" t="s">
        <v>234</v>
      </c>
      <c r="D62" s="188">
        <v>3</v>
      </c>
      <c r="E62" s="187"/>
      <c r="F62" s="215">
        <f t="shared" si="0"/>
        <v>0</v>
      </c>
    </row>
    <row r="63" spans="1:6" ht="24" x14ac:dyDescent="0.2">
      <c r="A63" s="464"/>
      <c r="B63" s="210" t="s">
        <v>236</v>
      </c>
      <c r="C63" s="165" t="s">
        <v>234</v>
      </c>
      <c r="D63" s="188">
        <v>1</v>
      </c>
      <c r="E63" s="187"/>
      <c r="F63" s="215">
        <f t="shared" si="0"/>
        <v>0</v>
      </c>
    </row>
    <row r="64" spans="1:6" ht="180.75" thickBot="1" x14ac:dyDescent="0.25">
      <c r="A64" s="464"/>
      <c r="B64" s="211" t="s">
        <v>268</v>
      </c>
      <c r="C64" s="164" t="s">
        <v>45</v>
      </c>
      <c r="D64" s="236"/>
      <c r="E64" s="187"/>
      <c r="F64" s="215">
        <f t="shared" si="0"/>
        <v>0</v>
      </c>
    </row>
    <row r="65" spans="1:19" ht="15.75" thickBot="1" x14ac:dyDescent="0.25">
      <c r="A65" s="163"/>
      <c r="B65" s="212"/>
      <c r="C65" s="162"/>
      <c r="D65" s="161"/>
      <c r="E65" s="232"/>
      <c r="F65" s="160"/>
    </row>
    <row r="66" spans="1:19" ht="15.75" thickBot="1" x14ac:dyDescent="0.25">
      <c r="A66" s="301"/>
      <c r="B66" s="302" t="s">
        <v>259</v>
      </c>
      <c r="C66" s="162"/>
      <c r="D66" s="161"/>
      <c r="E66" s="232"/>
      <c r="F66" s="336">
        <f>ROUND(F7+F19+F25+F42+F50+F53,2)</f>
        <v>0</v>
      </c>
    </row>
    <row r="67" spans="1:19" ht="12" customHeight="1" x14ac:dyDescent="0.2">
      <c r="B67" s="12" t="s">
        <v>21</v>
      </c>
    </row>
    <row r="68" spans="1:19" ht="12" customHeight="1" x14ac:dyDescent="0.2">
      <c r="B68" s="12" t="s">
        <v>23</v>
      </c>
    </row>
    <row r="69" spans="1:19" ht="12" customHeight="1" x14ac:dyDescent="0.2">
      <c r="B69" s="12" t="s">
        <v>22</v>
      </c>
    </row>
    <row r="70" spans="1:19" ht="12" customHeight="1" x14ac:dyDescent="0.2">
      <c r="B70" s="78"/>
    </row>
    <row r="71" spans="1:19" ht="12" customHeight="1" x14ac:dyDescent="0.2">
      <c r="B71" s="12" t="s">
        <v>254</v>
      </c>
    </row>
    <row r="72" spans="1:19" ht="12" customHeight="1" x14ac:dyDescent="0.2">
      <c r="B72" s="12" t="s">
        <v>255</v>
      </c>
    </row>
    <row r="73" spans="1:19" s="75" customFormat="1" ht="12" customHeight="1" x14ac:dyDescent="0.2">
      <c r="B73" s="305" t="s">
        <v>275</v>
      </c>
      <c r="C73" s="306"/>
      <c r="D73" s="306"/>
      <c r="E73" s="307"/>
      <c r="F73" s="307"/>
      <c r="G73" s="308"/>
      <c r="H73" s="308"/>
      <c r="I73" s="308"/>
      <c r="J73" s="308"/>
      <c r="K73" s="308"/>
      <c r="L73" s="308"/>
      <c r="M73" s="309"/>
      <c r="N73" s="310"/>
      <c r="O73" s="309"/>
      <c r="P73" s="309"/>
      <c r="Q73" s="309"/>
      <c r="R73" s="309"/>
      <c r="S73" s="309"/>
    </row>
    <row r="74" spans="1:19" x14ac:dyDescent="0.2">
      <c r="B74" s="12"/>
    </row>
    <row r="77" spans="1:19" x14ac:dyDescent="0.2">
      <c r="B77" s="282" t="s">
        <v>81</v>
      </c>
    </row>
    <row r="78" spans="1:19" x14ac:dyDescent="0.2">
      <c r="B78" s="78"/>
    </row>
    <row r="79" spans="1:19" x14ac:dyDescent="0.2">
      <c r="B79" s="78"/>
    </row>
    <row r="80" spans="1:19" x14ac:dyDescent="0.2">
      <c r="B80" s="388"/>
      <c r="C80" s="283"/>
      <c r="D80" s="285" t="s">
        <v>82</v>
      </c>
      <c r="E80" s="284"/>
      <c r="F80" s="284"/>
    </row>
    <row r="81" spans="4:4" x14ac:dyDescent="0.2">
      <c r="D81" s="387" t="s">
        <v>83</v>
      </c>
    </row>
    <row r="82" spans="4:4" x14ac:dyDescent="0.2">
      <c r="D82" s="387" t="s">
        <v>84</v>
      </c>
    </row>
  </sheetData>
  <sheetProtection algorithmName="SHA-512" hashValue="FrKxEkzYJ7bHPUoGoR6zXxJQMYyqtL26+ipdZ8pykA8ScQVBJ2IwxcxHOjJ6J+JFA8VOBY5qjWLtb6sYx/EP6Q==" saltValue="8Z278yyidFnK7u6giUlUrg==" spinCount="100000" sheet="1" objects="1" scenarios="1"/>
  <mergeCells count="7">
    <mergeCell ref="C4:F4"/>
    <mergeCell ref="A42:A49"/>
    <mergeCell ref="A50:A52"/>
    <mergeCell ref="A53:A64"/>
    <mergeCell ref="A7:A18"/>
    <mergeCell ref="A19:A24"/>
    <mergeCell ref="A25:A4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fitToHeight="0" orientation="portrait" horizontalDpi="4294967295" verticalDpi="4294967295" r:id="rId1"/>
  <headerFooter>
    <oddFooter>Strana &amp;P z &amp;N</oddFooter>
  </headerFooter>
  <rowBreaks count="1" manualBreakCount="1">
    <brk id="52" max="16383" man="1"/>
  </rowBreaks>
  <ignoredErrors>
    <ignoredError sqref="F19 F25 F53 F50 F42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zoomScaleNormal="100" workbookViewId="0">
      <selection activeCell="C56" sqref="C56"/>
    </sheetView>
  </sheetViews>
  <sheetFormatPr defaultColWidth="9.140625" defaultRowHeight="12.75" x14ac:dyDescent="0.2"/>
  <cols>
    <col min="1" max="1" width="9.140625" style="150" customWidth="1"/>
    <col min="2" max="2" width="56.7109375" style="2" customWidth="1"/>
    <col min="3" max="5" width="15.7109375" style="2" customWidth="1"/>
    <col min="6" max="6" width="20.7109375" style="2" customWidth="1"/>
    <col min="7" max="13" width="9.140625" style="2"/>
    <col min="14" max="14" width="9.140625" style="194"/>
    <col min="15" max="16384" width="9.140625" style="2"/>
  </cols>
  <sheetData>
    <row r="1" spans="1:17" x14ac:dyDescent="0.2">
      <c r="A1" s="82" t="s">
        <v>85</v>
      </c>
      <c r="C1" s="5"/>
      <c r="F1" s="303" t="s">
        <v>87</v>
      </c>
    </row>
    <row r="2" spans="1:17" x14ac:dyDescent="0.2">
      <c r="A2" s="82" t="s">
        <v>175</v>
      </c>
      <c r="C2" s="5"/>
      <c r="F2" s="81"/>
    </row>
    <row r="3" spans="1:17" x14ac:dyDescent="0.2">
      <c r="A3" s="98" t="s">
        <v>269</v>
      </c>
      <c r="B3" s="6"/>
      <c r="C3" s="7"/>
      <c r="D3" s="6"/>
      <c r="E3" s="6"/>
      <c r="F3" s="119"/>
    </row>
    <row r="4" spans="1:17" x14ac:dyDescent="0.2">
      <c r="A4" s="98"/>
      <c r="B4" s="6"/>
      <c r="C4" s="7"/>
      <c r="D4" s="470" t="s">
        <v>44</v>
      </c>
      <c r="E4" s="470"/>
      <c r="F4" s="470"/>
    </row>
    <row r="5" spans="1:17" ht="13.5" thickBot="1" x14ac:dyDescent="0.25">
      <c r="G5" s="259"/>
    </row>
    <row r="6" spans="1:17" ht="25.5" x14ac:dyDescent="0.2">
      <c r="A6" s="120" t="s">
        <v>26</v>
      </c>
      <c r="B6" s="121" t="s">
        <v>32</v>
      </c>
      <c r="C6" s="122" t="s">
        <v>25</v>
      </c>
      <c r="D6" s="123" t="s">
        <v>27</v>
      </c>
      <c r="E6" s="123" t="s">
        <v>28</v>
      </c>
      <c r="F6" s="390" t="s">
        <v>302</v>
      </c>
    </row>
    <row r="7" spans="1:17" ht="18.75" customHeight="1" thickBot="1" x14ac:dyDescent="0.25">
      <c r="A7" s="125"/>
      <c r="B7" s="126" t="s">
        <v>95</v>
      </c>
      <c r="C7" s="127"/>
      <c r="D7" s="128"/>
      <c r="E7" s="128"/>
      <c r="F7" s="129"/>
    </row>
    <row r="8" spans="1:17" ht="18.75" customHeight="1" x14ac:dyDescent="0.2">
      <c r="A8" s="130" t="s">
        <v>96</v>
      </c>
      <c r="B8" s="131" t="s">
        <v>97</v>
      </c>
      <c r="C8" s="132" t="s">
        <v>98</v>
      </c>
      <c r="D8" s="132">
        <v>46</v>
      </c>
      <c r="E8" s="216"/>
      <c r="F8" s="133">
        <f>ROUND(D8*E8,2)</f>
        <v>0</v>
      </c>
    </row>
    <row r="9" spans="1:17" ht="18.75" customHeight="1" x14ac:dyDescent="0.2">
      <c r="A9" s="134" t="s">
        <v>99</v>
      </c>
      <c r="B9" s="135" t="s">
        <v>100</v>
      </c>
      <c r="C9" s="136" t="s">
        <v>30</v>
      </c>
      <c r="D9" s="136">
        <v>7</v>
      </c>
      <c r="E9" s="217"/>
      <c r="F9" s="137">
        <f>ROUND(D9*E9,2)</f>
        <v>0</v>
      </c>
    </row>
    <row r="10" spans="1:17" ht="18.75" customHeight="1" thickBot="1" x14ac:dyDescent="0.25">
      <c r="A10" s="138" t="s">
        <v>101</v>
      </c>
      <c r="B10" s="139" t="s">
        <v>102</v>
      </c>
      <c r="C10" s="136" t="s">
        <v>29</v>
      </c>
      <c r="D10" s="136">
        <v>80</v>
      </c>
      <c r="E10" s="217"/>
      <c r="F10" s="243">
        <f>ROUND(D10*E10,2)</f>
        <v>0</v>
      </c>
    </row>
    <row r="11" spans="1:17" ht="18.75" customHeight="1" thickBot="1" x14ac:dyDescent="0.25">
      <c r="A11" s="311"/>
      <c r="B11" s="312" t="s">
        <v>258</v>
      </c>
      <c r="C11" s="313"/>
      <c r="D11" s="314"/>
      <c r="E11" s="315"/>
      <c r="F11" s="316">
        <f>SUM(F8:F10)</f>
        <v>0</v>
      </c>
    </row>
    <row r="12" spans="1:17" ht="18.75" customHeight="1" thickBot="1" x14ac:dyDescent="0.25">
      <c r="A12" s="143"/>
      <c r="B12" s="144"/>
      <c r="C12" s="144"/>
      <c r="D12" s="144"/>
      <c r="E12" s="144"/>
      <c r="F12" s="145"/>
      <c r="Q12" s="194"/>
    </row>
    <row r="13" spans="1:17" ht="25.5" x14ac:dyDescent="0.2">
      <c r="A13" s="120" t="s">
        <v>26</v>
      </c>
      <c r="B13" s="121" t="s">
        <v>32</v>
      </c>
      <c r="C13" s="122" t="s">
        <v>25</v>
      </c>
      <c r="D13" s="123" t="s">
        <v>27</v>
      </c>
      <c r="E13" s="123" t="s">
        <v>28</v>
      </c>
      <c r="F13" s="124" t="s">
        <v>94</v>
      </c>
    </row>
    <row r="14" spans="1:17" ht="18.75" customHeight="1" thickBot="1" x14ac:dyDescent="0.25">
      <c r="A14" s="250"/>
      <c r="B14" s="251" t="s">
        <v>103</v>
      </c>
      <c r="C14" s="252"/>
      <c r="D14" s="253"/>
      <c r="E14" s="254"/>
      <c r="F14" s="255"/>
    </row>
    <row r="15" spans="1:17" ht="18.75" customHeight="1" x14ac:dyDescent="0.2">
      <c r="A15" s="220" t="s">
        <v>104</v>
      </c>
      <c r="B15" s="221" t="s">
        <v>105</v>
      </c>
      <c r="C15" s="222" t="s">
        <v>29</v>
      </c>
      <c r="D15" s="222">
        <v>32</v>
      </c>
      <c r="E15" s="223"/>
      <c r="F15" s="224">
        <f t="shared" ref="F15:F20" si="0">ROUND(D15*E15,2)</f>
        <v>0</v>
      </c>
    </row>
    <row r="16" spans="1:17" ht="18.75" customHeight="1" x14ac:dyDescent="0.2">
      <c r="A16" s="146" t="s">
        <v>106</v>
      </c>
      <c r="B16" s="147" t="s">
        <v>107</v>
      </c>
      <c r="C16" s="140" t="s">
        <v>29</v>
      </c>
      <c r="D16" s="140">
        <v>30</v>
      </c>
      <c r="E16" s="219"/>
      <c r="F16" s="137">
        <f t="shared" si="0"/>
        <v>0</v>
      </c>
    </row>
    <row r="17" spans="1:6" ht="18.75" customHeight="1" x14ac:dyDescent="0.2">
      <c r="A17" s="146" t="s">
        <v>108</v>
      </c>
      <c r="B17" s="147" t="s">
        <v>109</v>
      </c>
      <c r="C17" s="140" t="s">
        <v>29</v>
      </c>
      <c r="D17" s="140">
        <v>15</v>
      </c>
      <c r="E17" s="219"/>
      <c r="F17" s="137">
        <f t="shared" si="0"/>
        <v>0</v>
      </c>
    </row>
    <row r="18" spans="1:6" ht="18.75" customHeight="1" x14ac:dyDescent="0.2">
      <c r="A18" s="146" t="s">
        <v>110</v>
      </c>
      <c r="B18" s="147" t="s">
        <v>111</v>
      </c>
      <c r="C18" s="140" t="s">
        <v>31</v>
      </c>
      <c r="D18" s="140">
        <v>70</v>
      </c>
      <c r="E18" s="219"/>
      <c r="F18" s="137">
        <f t="shared" si="0"/>
        <v>0</v>
      </c>
    </row>
    <row r="19" spans="1:6" ht="18.75" customHeight="1" x14ac:dyDescent="0.2">
      <c r="A19" s="146" t="s">
        <v>112</v>
      </c>
      <c r="B19" s="147" t="s">
        <v>48</v>
      </c>
      <c r="C19" s="140" t="s">
        <v>29</v>
      </c>
      <c r="D19" s="140">
        <v>80</v>
      </c>
      <c r="E19" s="219"/>
      <c r="F19" s="137">
        <f t="shared" si="0"/>
        <v>0</v>
      </c>
    </row>
    <row r="20" spans="1:6" ht="18.75" customHeight="1" thickBot="1" x14ac:dyDescent="0.25">
      <c r="A20" s="141" t="s">
        <v>113</v>
      </c>
      <c r="B20" s="148" t="s">
        <v>46</v>
      </c>
      <c r="C20" s="392" t="s">
        <v>49</v>
      </c>
      <c r="D20" s="142">
        <v>130</v>
      </c>
      <c r="E20" s="218"/>
      <c r="F20" s="137">
        <f t="shared" si="0"/>
        <v>0</v>
      </c>
    </row>
    <row r="21" spans="1:6" ht="18.75" customHeight="1" thickBot="1" x14ac:dyDescent="0.25">
      <c r="A21" s="311"/>
      <c r="B21" s="312" t="s">
        <v>258</v>
      </c>
      <c r="C21" s="313"/>
      <c r="D21" s="314"/>
      <c r="E21" s="315"/>
      <c r="F21" s="316">
        <f>SUM(F15:F20)</f>
        <v>0</v>
      </c>
    </row>
    <row r="22" spans="1:6" x14ac:dyDescent="0.2">
      <c r="A22" s="143"/>
      <c r="B22" s="149"/>
      <c r="C22" s="144"/>
      <c r="D22" s="144"/>
      <c r="E22" s="144"/>
      <c r="F22" s="347"/>
    </row>
    <row r="23" spans="1:6" x14ac:dyDescent="0.2">
      <c r="A23" s="246" t="s">
        <v>21</v>
      </c>
      <c r="B23" s="149"/>
      <c r="C23" s="144"/>
      <c r="D23" s="144"/>
      <c r="E23" s="144"/>
      <c r="F23" s="347"/>
    </row>
    <row r="24" spans="1:6" ht="15.75" customHeight="1" x14ac:dyDescent="0.2">
      <c r="A24" s="247" t="s">
        <v>23</v>
      </c>
      <c r="B24" s="1"/>
      <c r="C24" s="20"/>
      <c r="D24" s="21"/>
      <c r="E24" s="21"/>
      <c r="F24" s="348"/>
    </row>
    <row r="25" spans="1:6" x14ac:dyDescent="0.2">
      <c r="A25" s="247" t="s">
        <v>114</v>
      </c>
      <c r="B25" s="1"/>
      <c r="C25" s="70"/>
      <c r="D25" s="248"/>
      <c r="E25" s="248"/>
      <c r="F25" s="349"/>
    </row>
    <row r="26" spans="1:6" x14ac:dyDescent="0.2">
      <c r="A26" s="249"/>
      <c r="B26" s="1"/>
      <c r="C26" s="70"/>
      <c r="D26" s="1"/>
      <c r="E26" s="1"/>
      <c r="F26" s="1"/>
    </row>
    <row r="27" spans="1:6" x14ac:dyDescent="0.2">
      <c r="A27" s="469" t="s">
        <v>115</v>
      </c>
      <c r="B27" s="469"/>
      <c r="C27" s="469"/>
      <c r="D27" s="469"/>
      <c r="E27" s="469"/>
      <c r="F27" s="469"/>
    </row>
    <row r="30" spans="1:6" x14ac:dyDescent="0.2">
      <c r="A30" s="282" t="s">
        <v>81</v>
      </c>
      <c r="B30" s="278"/>
    </row>
    <row r="31" spans="1:6" ht="15" x14ac:dyDescent="0.2">
      <c r="E31" s="36"/>
    </row>
    <row r="32" spans="1:6" x14ac:dyDescent="0.2">
      <c r="D32" s="278"/>
      <c r="E32" s="285" t="s">
        <v>82</v>
      </c>
      <c r="F32" s="278"/>
    </row>
    <row r="33" spans="4:6" x14ac:dyDescent="0.2">
      <c r="D33" s="278"/>
      <c r="E33" s="285" t="s">
        <v>83</v>
      </c>
      <c r="F33" s="278"/>
    </row>
    <row r="34" spans="4:6" x14ac:dyDescent="0.2">
      <c r="D34" s="278"/>
      <c r="E34" s="285" t="s">
        <v>84</v>
      </c>
      <c r="F34" s="278"/>
    </row>
    <row r="35" spans="4:6" x14ac:dyDescent="0.2">
      <c r="D35" s="278"/>
      <c r="E35" s="278"/>
      <c r="F35" s="278"/>
    </row>
  </sheetData>
  <sheetProtection algorithmName="SHA-512" hashValue="gAnexEDPs81yoqCOoIFenS5QXTllKdoiuvwhS8iRXvawf0SIFaVtzU9EHuvqkD53Oa0rTeUrhQX2Xy1r1A9H3Q==" saltValue="SH5ZrBMXoLgTHF8adws7ag==" spinCount="100000" sheet="1" objects="1" scenarios="1"/>
  <mergeCells count="2">
    <mergeCell ref="A27:F27"/>
    <mergeCell ref="D4:F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fitToHeight="0" orientation="portrait" r:id="rId1"/>
  <headerFooter>
    <oddFooter>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zoomScaleNormal="100" workbookViewId="0">
      <selection activeCell="B7" sqref="B7"/>
    </sheetView>
  </sheetViews>
  <sheetFormatPr defaultColWidth="9.140625" defaultRowHeight="12.75" x14ac:dyDescent="0.2"/>
  <cols>
    <col min="1" max="1" width="4.5703125" style="2" customWidth="1"/>
    <col min="2" max="2" width="36" style="2" customWidth="1"/>
    <col min="3" max="6" width="16.28515625" style="2" customWidth="1"/>
    <col min="7" max="7" width="18.7109375" style="2" customWidth="1"/>
    <col min="8" max="16384" width="9.140625" style="2"/>
  </cols>
  <sheetData>
    <row r="1" spans="1:7" x14ac:dyDescent="0.2">
      <c r="A1" s="80" t="s">
        <v>85</v>
      </c>
      <c r="G1" s="303" t="s">
        <v>93</v>
      </c>
    </row>
    <row r="2" spans="1:7" x14ac:dyDescent="0.2">
      <c r="A2" s="82" t="s">
        <v>175</v>
      </c>
      <c r="G2" s="83"/>
    </row>
    <row r="3" spans="1:7" ht="14.1" customHeight="1" x14ac:dyDescent="0.2">
      <c r="A3" s="98" t="s">
        <v>276</v>
      </c>
      <c r="B3" s="18"/>
      <c r="C3" s="19"/>
      <c r="D3" s="17"/>
      <c r="E3" s="17"/>
      <c r="F3" s="17"/>
      <c r="G3" s="100"/>
    </row>
    <row r="4" spans="1:7" ht="14.1" customHeight="1" x14ac:dyDescent="0.2">
      <c r="A4" s="8"/>
      <c r="B4" s="18"/>
      <c r="C4" s="461" t="s">
        <v>44</v>
      </c>
      <c r="D4" s="461"/>
      <c r="E4" s="461"/>
      <c r="F4" s="461"/>
    </row>
    <row r="5" spans="1:7" ht="16.5" customHeight="1" thickBot="1" x14ac:dyDescent="0.25">
      <c r="A5" s="10"/>
      <c r="B5" s="11"/>
      <c r="C5" s="9"/>
      <c r="D5" s="9"/>
      <c r="E5" s="9"/>
      <c r="F5" s="9"/>
    </row>
    <row r="6" spans="1:7" ht="14.1" customHeight="1" x14ac:dyDescent="0.2">
      <c r="A6" s="101"/>
      <c r="B6" s="102"/>
      <c r="C6" s="103" t="s">
        <v>15</v>
      </c>
      <c r="D6" s="104" t="s">
        <v>15</v>
      </c>
      <c r="E6" s="104" t="s">
        <v>15</v>
      </c>
      <c r="F6" s="105" t="s">
        <v>15</v>
      </c>
      <c r="G6" s="456" t="s">
        <v>1</v>
      </c>
    </row>
    <row r="7" spans="1:7" ht="16.5" customHeight="1" x14ac:dyDescent="0.2">
      <c r="A7" s="106"/>
      <c r="B7" s="107" t="s">
        <v>0</v>
      </c>
      <c r="C7" s="290"/>
      <c r="D7" s="291"/>
      <c r="E7" s="291"/>
      <c r="F7" s="292"/>
      <c r="G7" s="474"/>
    </row>
    <row r="8" spans="1:7" ht="16.5" customHeight="1" thickBot="1" x14ac:dyDescent="0.25">
      <c r="A8" s="106"/>
      <c r="B8" s="107"/>
      <c r="C8" s="471" t="s">
        <v>41</v>
      </c>
      <c r="D8" s="472"/>
      <c r="E8" s="472"/>
      <c r="F8" s="473"/>
      <c r="G8" s="457"/>
    </row>
    <row r="9" spans="1:7" ht="16.5" customHeight="1" x14ac:dyDescent="0.2">
      <c r="A9" s="108">
        <v>1</v>
      </c>
      <c r="B9" s="109" t="s">
        <v>38</v>
      </c>
      <c r="C9" s="396"/>
      <c r="D9" s="397"/>
      <c r="E9" s="397"/>
      <c r="F9" s="398"/>
      <c r="G9" s="110">
        <f>ROUND(($C$7*C9)+($D$7*D9)+($E$7*E9)+($F$7*F9),2)</f>
        <v>0</v>
      </c>
    </row>
    <row r="10" spans="1:7" ht="16.5" customHeight="1" x14ac:dyDescent="0.2">
      <c r="A10" s="111">
        <v>2</v>
      </c>
      <c r="B10" s="112" t="s">
        <v>39</v>
      </c>
      <c r="C10" s="399"/>
      <c r="D10" s="400"/>
      <c r="E10" s="400"/>
      <c r="F10" s="401"/>
      <c r="G10" s="110">
        <f>ROUND(($C$7*C10)+($D$7*D10)+($E$7*E10)+($F$7*F10),2)</f>
        <v>0</v>
      </c>
    </row>
    <row r="11" spans="1:7" ht="16.5" customHeight="1" thickBot="1" x14ac:dyDescent="0.25">
      <c r="A11" s="241">
        <v>3</v>
      </c>
      <c r="B11" s="240" t="s">
        <v>40</v>
      </c>
      <c r="C11" s="402"/>
      <c r="D11" s="403"/>
      <c r="E11" s="403"/>
      <c r="F11" s="404"/>
      <c r="G11" s="242">
        <f t="shared" ref="G11" si="0">ROUND(($C$7*C11)+($D$7*D11)+($E$7*E11)+($F$7*F11),2)</f>
        <v>0</v>
      </c>
    </row>
    <row r="12" spans="1:7" ht="16.5" customHeight="1" x14ac:dyDescent="0.2">
      <c r="A12" s="237"/>
      <c r="B12" s="264" t="s">
        <v>258</v>
      </c>
      <c r="C12" s="238"/>
      <c r="D12" s="238"/>
      <c r="E12" s="238"/>
      <c r="F12" s="238"/>
      <c r="G12" s="239">
        <f>SUM(G9:G11)</f>
        <v>0</v>
      </c>
    </row>
    <row r="13" spans="1:7" s="1" customFormat="1" ht="14.1" customHeight="1" x14ac:dyDescent="0.2">
      <c r="A13" s="113"/>
      <c r="B13" s="327" t="s">
        <v>260</v>
      </c>
      <c r="C13" s="114"/>
      <c r="D13" s="115"/>
      <c r="E13" s="115"/>
      <c r="F13" s="115"/>
      <c r="G13" s="328">
        <f>G12*0.23</f>
        <v>0</v>
      </c>
    </row>
    <row r="14" spans="1:7" s="1" customFormat="1" ht="14.1" customHeight="1" thickBot="1" x14ac:dyDescent="0.25">
      <c r="A14" s="116"/>
      <c r="B14" s="329" t="s">
        <v>261</v>
      </c>
      <c r="C14" s="117"/>
      <c r="D14" s="117"/>
      <c r="E14" s="117"/>
      <c r="F14" s="117"/>
      <c r="G14" s="330">
        <f>SUM(G12:G13)</f>
        <v>0</v>
      </c>
    </row>
    <row r="16" spans="1:7" x14ac:dyDescent="0.2">
      <c r="G16" s="118"/>
    </row>
    <row r="17" spans="1:6" x14ac:dyDescent="0.2">
      <c r="A17" s="275" t="s">
        <v>21</v>
      </c>
      <c r="B17" s="80"/>
      <c r="C17" s="80"/>
      <c r="D17" s="80"/>
      <c r="E17" s="80"/>
      <c r="F17" s="80"/>
    </row>
    <row r="18" spans="1:6" x14ac:dyDescent="0.2">
      <c r="A18" s="275" t="s">
        <v>42</v>
      </c>
      <c r="B18" s="80"/>
      <c r="C18" s="80"/>
      <c r="D18" s="80"/>
      <c r="E18" s="80"/>
      <c r="F18" s="80"/>
    </row>
    <row r="19" spans="1:6" x14ac:dyDescent="0.2">
      <c r="A19" s="275" t="s">
        <v>22</v>
      </c>
      <c r="B19" s="80"/>
      <c r="C19" s="80"/>
      <c r="D19" s="80"/>
      <c r="E19" s="80"/>
      <c r="F19" s="80"/>
    </row>
    <row r="20" spans="1:6" x14ac:dyDescent="0.2">
      <c r="A20" s="245" t="s">
        <v>262</v>
      </c>
      <c r="B20" s="80"/>
      <c r="C20" s="80"/>
      <c r="D20" s="80"/>
      <c r="E20" s="80"/>
      <c r="F20" s="80"/>
    </row>
    <row r="21" spans="1:6" x14ac:dyDescent="0.2">
      <c r="A21" s="245" t="s">
        <v>263</v>
      </c>
      <c r="B21" s="80"/>
      <c r="C21" s="80"/>
      <c r="D21" s="80"/>
      <c r="E21" s="80"/>
      <c r="F21" s="80"/>
    </row>
    <row r="22" spans="1:6" x14ac:dyDescent="0.2">
      <c r="A22" s="245"/>
      <c r="B22" s="80"/>
      <c r="C22" s="80"/>
      <c r="D22" s="80"/>
      <c r="E22" s="80"/>
      <c r="F22" s="80"/>
    </row>
    <row r="23" spans="1:6" x14ac:dyDescent="0.2">
      <c r="A23" s="286"/>
      <c r="B23" s="286"/>
      <c r="C23" s="80"/>
      <c r="D23" s="80"/>
      <c r="E23" s="80"/>
      <c r="F23" s="80"/>
    </row>
    <row r="24" spans="1:6" x14ac:dyDescent="0.2">
      <c r="A24" s="287" t="s">
        <v>81</v>
      </c>
      <c r="B24" s="286"/>
      <c r="C24" s="80"/>
      <c r="D24" s="286"/>
      <c r="E24" s="286"/>
      <c r="F24" s="286"/>
    </row>
    <row r="25" spans="1:6" x14ac:dyDescent="0.2">
      <c r="A25" s="80"/>
      <c r="B25" s="80"/>
      <c r="C25" s="80"/>
      <c r="D25" s="286"/>
      <c r="E25" s="288" t="s">
        <v>82</v>
      </c>
      <c r="F25" s="289"/>
    </row>
    <row r="26" spans="1:6" x14ac:dyDescent="0.2">
      <c r="A26" s="80"/>
      <c r="B26" s="80"/>
      <c r="C26" s="80"/>
      <c r="D26" s="286"/>
      <c r="E26" s="288" t="s">
        <v>83</v>
      </c>
      <c r="F26" s="289"/>
    </row>
    <row r="27" spans="1:6" x14ac:dyDescent="0.2">
      <c r="A27" s="80"/>
      <c r="B27" s="80"/>
      <c r="C27" s="80"/>
      <c r="D27" s="286"/>
      <c r="E27" s="288" t="s">
        <v>84</v>
      </c>
      <c r="F27" s="289"/>
    </row>
    <row r="28" spans="1:6" x14ac:dyDescent="0.2">
      <c r="A28" s="80"/>
      <c r="B28" s="80"/>
      <c r="C28" s="80"/>
      <c r="D28" s="80"/>
      <c r="E28" s="276"/>
      <c r="F28" s="276"/>
    </row>
    <row r="47" spans="4:4" x14ac:dyDescent="0.2">
      <c r="D47" s="278"/>
    </row>
  </sheetData>
  <sheetProtection algorithmName="SHA-512" hashValue="ZcuX6kbtPDFKGHOMciAY0OoDYvjYZzlkZEORA8gShkiSUoQ/8pVJj4y62G8DuF1dNg4He0WbVBYY/PuhuujLIQ==" saltValue="x2mJb9pmAMUDymoUssQY4A==" spinCount="100000" sheet="1" objects="1" scenarios="1"/>
  <mergeCells count="3">
    <mergeCell ref="C8:F8"/>
    <mergeCell ref="G6:G8"/>
    <mergeCell ref="C4:F4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zoomScaleNormal="100" workbookViewId="0">
      <selection activeCell="I28" sqref="I28"/>
    </sheetView>
  </sheetViews>
  <sheetFormatPr defaultColWidth="9.140625" defaultRowHeight="12.75" x14ac:dyDescent="0.2"/>
  <cols>
    <col min="1" max="1" width="4.7109375" style="2" customWidth="1"/>
    <col min="2" max="2" width="59.85546875" style="2" customWidth="1"/>
    <col min="3" max="6" width="10.7109375" style="2" customWidth="1"/>
    <col min="7" max="7" width="25.7109375" style="2" customWidth="1"/>
    <col min="8" max="16384" width="9.140625" style="2"/>
  </cols>
  <sheetData>
    <row r="1" spans="1:8" ht="14.1" customHeight="1" x14ac:dyDescent="0.2">
      <c r="A1" s="1" t="s">
        <v>85</v>
      </c>
      <c r="B1" s="1"/>
      <c r="G1" s="303" t="s">
        <v>91</v>
      </c>
      <c r="H1" s="13"/>
    </row>
    <row r="2" spans="1:8" x14ac:dyDescent="0.2">
      <c r="A2" s="262" t="s">
        <v>175</v>
      </c>
      <c r="B2" s="1"/>
      <c r="G2" s="83"/>
      <c r="H2" s="13"/>
    </row>
    <row r="3" spans="1:8" x14ac:dyDescent="0.2">
      <c r="A3" s="8" t="s">
        <v>86</v>
      </c>
      <c r="B3" s="85"/>
      <c r="C3" s="86"/>
      <c r="D3" s="86"/>
      <c r="E3" s="86"/>
      <c r="F3" s="86"/>
      <c r="G3" s="87"/>
      <c r="H3" s="84"/>
    </row>
    <row r="4" spans="1:8" ht="14.25" customHeight="1" x14ac:dyDescent="0.2">
      <c r="A4" s="246"/>
      <c r="B4" s="263"/>
      <c r="C4" s="461" t="s">
        <v>44</v>
      </c>
      <c r="D4" s="461"/>
      <c r="E4" s="461"/>
      <c r="F4" s="461"/>
      <c r="G4" s="3"/>
      <c r="H4" s="84"/>
    </row>
    <row r="5" spans="1:8" ht="14.25" customHeight="1" thickBot="1" x14ac:dyDescent="0.25">
      <c r="A5" s="12"/>
      <c r="B5" s="26"/>
      <c r="C5" s="12"/>
      <c r="D5" s="12"/>
      <c r="E5" s="12"/>
      <c r="F5" s="12"/>
      <c r="G5" s="3"/>
      <c r="H5" s="84"/>
    </row>
    <row r="6" spans="1:8" ht="14.25" customHeight="1" thickBot="1" x14ac:dyDescent="0.25">
      <c r="A6" s="41"/>
      <c r="B6" s="43"/>
      <c r="C6" s="44" t="s">
        <v>15</v>
      </c>
      <c r="D6" s="45" t="s">
        <v>15</v>
      </c>
      <c r="E6" s="45" t="s">
        <v>15</v>
      </c>
      <c r="F6" s="46" t="s">
        <v>15</v>
      </c>
      <c r="G6" s="456" t="s">
        <v>1</v>
      </c>
      <c r="H6" s="13"/>
    </row>
    <row r="7" spans="1:8" ht="14.25" customHeight="1" thickBot="1" x14ac:dyDescent="0.25">
      <c r="A7" s="47"/>
      <c r="B7" s="48" t="s">
        <v>0</v>
      </c>
      <c r="C7" s="225"/>
      <c r="D7" s="226"/>
      <c r="E7" s="226"/>
      <c r="F7" s="227"/>
      <c r="G7" s="457"/>
      <c r="H7" s="13"/>
    </row>
    <row r="8" spans="1:8" ht="14.25" customHeight="1" thickBot="1" x14ac:dyDescent="0.25">
      <c r="A8" s="49"/>
      <c r="B8" s="51"/>
      <c r="C8" s="481" t="s">
        <v>2</v>
      </c>
      <c r="D8" s="482"/>
      <c r="E8" s="482"/>
      <c r="F8" s="483"/>
      <c r="G8" s="52" t="s">
        <v>16</v>
      </c>
      <c r="H8" s="13"/>
    </row>
    <row r="9" spans="1:8" ht="14.25" customHeight="1" x14ac:dyDescent="0.2">
      <c r="A9" s="88" t="s">
        <v>88</v>
      </c>
      <c r="B9" s="89"/>
      <c r="C9" s="90" t="s">
        <v>14</v>
      </c>
      <c r="D9" s="91" t="s">
        <v>14</v>
      </c>
      <c r="E9" s="91" t="s">
        <v>14</v>
      </c>
      <c r="F9" s="92" t="s">
        <v>14</v>
      </c>
      <c r="G9" s="55"/>
      <c r="H9" s="13"/>
    </row>
    <row r="10" spans="1:8" ht="14.25" customHeight="1" x14ac:dyDescent="0.2">
      <c r="A10" s="60" t="s">
        <v>3</v>
      </c>
      <c r="B10" s="57" t="s">
        <v>10</v>
      </c>
      <c r="C10" s="405"/>
      <c r="D10" s="406"/>
      <c r="E10" s="407"/>
      <c r="F10" s="408"/>
      <c r="G10" s="55">
        <f>ROUND(($C$7*C10)+($D$7*D10)+($E$7*E10)+($F$7*F10),2)</f>
        <v>0</v>
      </c>
      <c r="H10" s="13"/>
    </row>
    <row r="11" spans="1:8" ht="14.25" customHeight="1" x14ac:dyDescent="0.2">
      <c r="A11" s="67" t="s">
        <v>24</v>
      </c>
      <c r="B11" s="93" t="s">
        <v>70</v>
      </c>
      <c r="C11" s="405"/>
      <c r="D11" s="406"/>
      <c r="E11" s="407"/>
      <c r="F11" s="408"/>
      <c r="G11" s="55">
        <f t="shared" ref="G11:G14" si="0">ROUND(($C$7*C11)+($D$7*D11)+($E$7*E11)+($F$7*F11),2)</f>
        <v>0</v>
      </c>
      <c r="H11" s="13"/>
    </row>
    <row r="12" spans="1:8" x14ac:dyDescent="0.2">
      <c r="A12" s="60" t="s">
        <v>20</v>
      </c>
      <c r="B12" s="57" t="s">
        <v>33</v>
      </c>
      <c r="C12" s="405"/>
      <c r="D12" s="406"/>
      <c r="E12" s="407"/>
      <c r="F12" s="408"/>
      <c r="G12" s="55">
        <f t="shared" si="0"/>
        <v>0</v>
      </c>
      <c r="H12" s="13"/>
    </row>
    <row r="13" spans="1:8" ht="14.1" customHeight="1" x14ac:dyDescent="0.2">
      <c r="A13" s="67" t="s">
        <v>4</v>
      </c>
      <c r="B13" s="93" t="s">
        <v>34</v>
      </c>
      <c r="C13" s="405"/>
      <c r="D13" s="406"/>
      <c r="E13" s="407"/>
      <c r="F13" s="408"/>
      <c r="G13" s="55">
        <f t="shared" si="0"/>
        <v>0</v>
      </c>
      <c r="H13" s="13"/>
    </row>
    <row r="14" spans="1:8" ht="14.1" customHeight="1" thickBot="1" x14ac:dyDescent="0.25">
      <c r="A14" s="273" t="s">
        <v>5</v>
      </c>
      <c r="B14" s="274" t="s">
        <v>89</v>
      </c>
      <c r="C14" s="409"/>
      <c r="D14" s="410"/>
      <c r="E14" s="411"/>
      <c r="F14" s="412"/>
      <c r="G14" s="267">
        <f t="shared" si="0"/>
        <v>0</v>
      </c>
      <c r="H14" s="13"/>
    </row>
    <row r="15" spans="1:8" x14ac:dyDescent="0.2">
      <c r="A15" s="268"/>
      <c r="B15" s="264" t="s">
        <v>258</v>
      </c>
      <c r="C15" s="475"/>
      <c r="D15" s="476"/>
      <c r="E15" s="476"/>
      <c r="F15" s="476"/>
      <c r="G15" s="269">
        <f>SUM(G10:G14)</f>
        <v>0</v>
      </c>
      <c r="H15" s="13"/>
    </row>
    <row r="16" spans="1:8" s="1" customFormat="1" x14ac:dyDescent="0.2">
      <c r="A16" s="331"/>
      <c r="B16" s="327" t="s">
        <v>260</v>
      </c>
      <c r="C16" s="477"/>
      <c r="D16" s="478"/>
      <c r="E16" s="478"/>
      <c r="F16" s="478"/>
      <c r="G16" s="332">
        <f>G15*0.23</f>
        <v>0</v>
      </c>
      <c r="H16" s="84"/>
    </row>
    <row r="17" spans="1:8" s="1" customFormat="1" ht="13.5" thickBot="1" x14ac:dyDescent="0.25">
      <c r="A17" s="333"/>
      <c r="B17" s="329" t="s">
        <v>261</v>
      </c>
      <c r="C17" s="479"/>
      <c r="D17" s="480"/>
      <c r="E17" s="480"/>
      <c r="F17" s="480"/>
      <c r="G17" s="334">
        <f>G15+G16</f>
        <v>0</v>
      </c>
      <c r="H17" s="335"/>
    </row>
    <row r="18" spans="1:8" x14ac:dyDescent="0.2">
      <c r="H18" s="13"/>
    </row>
    <row r="19" spans="1:8" x14ac:dyDescent="0.2">
      <c r="B19" s="95"/>
      <c r="C19" s="95"/>
      <c r="D19" s="95"/>
      <c r="E19" s="95"/>
      <c r="F19" s="95"/>
      <c r="G19" s="96"/>
      <c r="H19" s="13"/>
    </row>
    <row r="20" spans="1:8" x14ac:dyDescent="0.2">
      <c r="A20" s="12" t="s">
        <v>21</v>
      </c>
      <c r="H20" s="13"/>
    </row>
    <row r="21" spans="1:8" x14ac:dyDescent="0.2">
      <c r="A21" s="12" t="s">
        <v>23</v>
      </c>
      <c r="H21" s="13"/>
    </row>
    <row r="22" spans="1:8" x14ac:dyDescent="0.2">
      <c r="A22" s="12" t="s">
        <v>22</v>
      </c>
      <c r="H22" s="13"/>
    </row>
    <row r="23" spans="1:8" x14ac:dyDescent="0.2">
      <c r="A23" s="12" t="s">
        <v>90</v>
      </c>
      <c r="H23" s="13"/>
    </row>
    <row r="24" spans="1:8" x14ac:dyDescent="0.2">
      <c r="A24" s="12" t="s">
        <v>266</v>
      </c>
      <c r="B24" s="12"/>
      <c r="C24" s="12"/>
      <c r="D24" s="12"/>
      <c r="E24" s="97"/>
      <c r="H24" s="13"/>
    </row>
    <row r="25" spans="1:8" x14ac:dyDescent="0.2">
      <c r="A25" s="98"/>
      <c r="B25" s="99"/>
      <c r="H25" s="13"/>
    </row>
    <row r="27" spans="1:8" x14ac:dyDescent="0.2">
      <c r="A27" s="282" t="s">
        <v>81</v>
      </c>
      <c r="B27" s="278"/>
    </row>
    <row r="28" spans="1:8" x14ac:dyDescent="0.2">
      <c r="D28" s="278"/>
      <c r="E28" s="278"/>
      <c r="F28" s="278"/>
      <c r="G28" s="278"/>
    </row>
    <row r="29" spans="1:8" x14ac:dyDescent="0.2">
      <c r="D29" s="278"/>
      <c r="E29" s="278"/>
      <c r="F29" s="293" t="s">
        <v>82</v>
      </c>
      <c r="G29" s="278"/>
    </row>
    <row r="30" spans="1:8" x14ac:dyDescent="0.2">
      <c r="D30" s="278"/>
      <c r="E30" s="278"/>
      <c r="F30" s="293" t="s">
        <v>83</v>
      </c>
      <c r="G30" s="278"/>
    </row>
    <row r="31" spans="1:8" x14ac:dyDescent="0.2">
      <c r="D31" s="278"/>
      <c r="E31" s="278"/>
      <c r="F31" s="293" t="s">
        <v>84</v>
      </c>
      <c r="G31" s="278"/>
    </row>
    <row r="32" spans="1:8" x14ac:dyDescent="0.2">
      <c r="E32" s="150"/>
    </row>
  </sheetData>
  <sheetProtection algorithmName="SHA-512" hashValue="e73L0gI3FNgUKnDnrOAKsB+cBqf3hOmuSJAT4R9+UN9HsoWP0GBtYZu+ndtbmw09wArpIo+Q+EUtg4K17rYeJQ==" saltValue="+9bUJlchnTOBbRv9SVzyrA==" spinCount="100000" sheet="1" objects="1" scenarios="1"/>
  <mergeCells count="6">
    <mergeCell ref="C4:F4"/>
    <mergeCell ref="C15:F15"/>
    <mergeCell ref="C16:F16"/>
    <mergeCell ref="C17:F17"/>
    <mergeCell ref="G6:G7"/>
    <mergeCell ref="C8:F8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zoomScaleNormal="100" workbookViewId="0">
      <selection activeCell="C64" sqref="C64"/>
    </sheetView>
  </sheetViews>
  <sheetFormatPr defaultColWidth="9.140625" defaultRowHeight="12.75" x14ac:dyDescent="0.2"/>
  <cols>
    <col min="1" max="1" width="4.7109375" style="2" customWidth="1"/>
    <col min="2" max="2" width="59.85546875" style="2" customWidth="1"/>
    <col min="3" max="6" width="10.7109375" style="2" customWidth="1"/>
    <col min="7" max="7" width="25.7109375" style="2" customWidth="1"/>
    <col min="8" max="16384" width="9.140625" style="2"/>
  </cols>
  <sheetData>
    <row r="1" spans="1:8" ht="14.1" customHeight="1" x14ac:dyDescent="0.2">
      <c r="A1" s="1" t="s">
        <v>85</v>
      </c>
      <c r="B1" s="1"/>
      <c r="G1" s="303" t="s">
        <v>116</v>
      </c>
      <c r="H1" s="13"/>
    </row>
    <row r="2" spans="1:8" x14ac:dyDescent="0.2">
      <c r="A2" s="262" t="s">
        <v>175</v>
      </c>
      <c r="B2" s="1"/>
      <c r="G2" s="83"/>
      <c r="H2" s="13"/>
    </row>
    <row r="3" spans="1:8" x14ac:dyDescent="0.2">
      <c r="A3" s="8" t="s">
        <v>270</v>
      </c>
      <c r="B3" s="85"/>
      <c r="C3" s="86"/>
      <c r="D3" s="86"/>
      <c r="E3" s="86"/>
      <c r="F3" s="86"/>
      <c r="G3" s="87"/>
      <c r="H3" s="84"/>
    </row>
    <row r="4" spans="1:8" ht="14.25" customHeight="1" x14ac:dyDescent="0.2">
      <c r="A4" s="246"/>
      <c r="B4" s="263"/>
      <c r="C4" s="461" t="s">
        <v>44</v>
      </c>
      <c r="D4" s="461"/>
      <c r="E4" s="461"/>
      <c r="F4" s="461"/>
      <c r="G4" s="3"/>
      <c r="H4" s="84"/>
    </row>
    <row r="5" spans="1:8" ht="14.25" customHeight="1" thickBot="1" x14ac:dyDescent="0.25">
      <c r="A5" s="12"/>
      <c r="B5" s="26"/>
      <c r="C5" s="12"/>
      <c r="D5" s="12"/>
      <c r="E5" s="12"/>
      <c r="F5" s="12"/>
      <c r="G5" s="3"/>
      <c r="H5" s="84"/>
    </row>
    <row r="6" spans="1:8" ht="14.25" customHeight="1" thickBot="1" x14ac:dyDescent="0.25">
      <c r="A6" s="41"/>
      <c r="B6" s="43"/>
      <c r="C6" s="44" t="s">
        <v>15</v>
      </c>
      <c r="D6" s="45" t="s">
        <v>15</v>
      </c>
      <c r="E6" s="45" t="s">
        <v>15</v>
      </c>
      <c r="F6" s="46" t="s">
        <v>15</v>
      </c>
      <c r="G6" s="456" t="s">
        <v>1</v>
      </c>
      <c r="H6" s="13"/>
    </row>
    <row r="7" spans="1:8" ht="14.25" customHeight="1" thickBot="1" x14ac:dyDescent="0.25">
      <c r="A7" s="47"/>
      <c r="B7" s="48" t="s">
        <v>0</v>
      </c>
      <c r="C7" s="225"/>
      <c r="D7" s="226"/>
      <c r="E7" s="226"/>
      <c r="F7" s="227"/>
      <c r="G7" s="457"/>
      <c r="H7" s="13"/>
    </row>
    <row r="8" spans="1:8" ht="14.25" customHeight="1" thickBot="1" x14ac:dyDescent="0.25">
      <c r="A8" s="49"/>
      <c r="B8" s="51"/>
      <c r="C8" s="481" t="s">
        <v>2</v>
      </c>
      <c r="D8" s="482"/>
      <c r="E8" s="482"/>
      <c r="F8" s="483"/>
      <c r="G8" s="52" t="s">
        <v>16</v>
      </c>
      <c r="H8" s="13"/>
    </row>
    <row r="9" spans="1:8" ht="14.25" customHeight="1" thickBot="1" x14ac:dyDescent="0.25">
      <c r="A9" s="88"/>
      <c r="B9" s="89" t="s">
        <v>278</v>
      </c>
      <c r="C9" s="360"/>
      <c r="D9" s="361"/>
      <c r="E9" s="362"/>
      <c r="F9" s="363"/>
      <c r="G9" s="55">
        <f>ROUND(($C$7*C9)+($D$7*D9)+($E$7*E9)+($F$7*F9),2)</f>
        <v>0</v>
      </c>
      <c r="H9" s="196"/>
    </row>
    <row r="10" spans="1:8" x14ac:dyDescent="0.2">
      <c r="A10" s="268"/>
      <c r="B10" s="264" t="s">
        <v>258</v>
      </c>
      <c r="C10" s="475"/>
      <c r="D10" s="476"/>
      <c r="E10" s="476"/>
      <c r="F10" s="476"/>
      <c r="G10" s="269">
        <f>G9</f>
        <v>0</v>
      </c>
      <c r="H10" s="13"/>
    </row>
    <row r="11" spans="1:8" x14ac:dyDescent="0.2">
      <c r="A11" s="270"/>
      <c r="B11" s="265" t="s">
        <v>260</v>
      </c>
      <c r="C11" s="477"/>
      <c r="D11" s="484"/>
      <c r="E11" s="484"/>
      <c r="F11" s="484"/>
      <c r="G11" s="271">
        <f>G10*0.23</f>
        <v>0</v>
      </c>
      <c r="H11" s="13"/>
    </row>
    <row r="12" spans="1:8" ht="13.5" thickBot="1" x14ac:dyDescent="0.25">
      <c r="A12" s="272"/>
      <c r="B12" s="266" t="s">
        <v>261</v>
      </c>
      <c r="C12" s="479"/>
      <c r="D12" s="485"/>
      <c r="E12" s="485"/>
      <c r="F12" s="485"/>
      <c r="G12" s="228">
        <f>G10+G11</f>
        <v>0</v>
      </c>
      <c r="H12" s="94"/>
    </row>
    <row r="13" spans="1:8" x14ac:dyDescent="0.2">
      <c r="H13" s="13"/>
    </row>
    <row r="14" spans="1:8" x14ac:dyDescent="0.2">
      <c r="B14" s="95"/>
      <c r="C14" s="95"/>
      <c r="D14" s="95"/>
      <c r="E14" s="95"/>
      <c r="F14" s="95"/>
      <c r="G14" s="96"/>
      <c r="H14" s="13"/>
    </row>
    <row r="15" spans="1:8" x14ac:dyDescent="0.2">
      <c r="A15" s="86" t="s">
        <v>21</v>
      </c>
      <c r="B15" s="1"/>
      <c r="H15" s="13"/>
    </row>
    <row r="16" spans="1:8" x14ac:dyDescent="0.2">
      <c r="A16" s="86" t="s">
        <v>23</v>
      </c>
      <c r="B16" s="1"/>
      <c r="H16" s="13"/>
    </row>
    <row r="17" spans="1:8" x14ac:dyDescent="0.2">
      <c r="A17" s="86" t="s">
        <v>22</v>
      </c>
      <c r="B17" s="1"/>
      <c r="H17" s="13"/>
    </row>
    <row r="18" spans="1:8" x14ac:dyDescent="0.2">
      <c r="A18" s="86"/>
      <c r="B18" s="1"/>
      <c r="H18" s="13"/>
    </row>
    <row r="19" spans="1:8" x14ac:dyDescent="0.2">
      <c r="A19" s="86"/>
      <c r="B19" s="1"/>
      <c r="H19" s="13"/>
    </row>
    <row r="21" spans="1:8" x14ac:dyDescent="0.2">
      <c r="A21" s="282" t="s">
        <v>81</v>
      </c>
      <c r="B21" s="278"/>
    </row>
    <row r="23" spans="1:8" x14ac:dyDescent="0.2">
      <c r="D23" s="278"/>
      <c r="E23" s="293" t="s">
        <v>82</v>
      </c>
      <c r="F23" s="300"/>
    </row>
    <row r="24" spans="1:8" x14ac:dyDescent="0.2">
      <c r="E24" s="244" t="s">
        <v>83</v>
      </c>
      <c r="F24" s="150"/>
    </row>
    <row r="25" spans="1:8" x14ac:dyDescent="0.2">
      <c r="E25" s="244" t="s">
        <v>84</v>
      </c>
      <c r="F25" s="150"/>
    </row>
  </sheetData>
  <sheetProtection algorithmName="SHA-512" hashValue="nghH8aruovfyifGyBtzFozBTgNb5Yf1MnFmGmzuaoJm+hG4voWxaj3JP60v6SQS87aFidRTml0qgRLCPwwhmAw==" saltValue="ezb/C1GSI4z9VLwUd7kTbA==" spinCount="100000" sheet="1" objects="1" scenarios="1"/>
  <mergeCells count="6">
    <mergeCell ref="C4:F4"/>
    <mergeCell ref="C11:F11"/>
    <mergeCell ref="C12:F12"/>
    <mergeCell ref="G6:G7"/>
    <mergeCell ref="C8:F8"/>
    <mergeCell ref="C10:F10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zoomScaleNormal="100" workbookViewId="0">
      <selection activeCell="F8" sqref="F8"/>
    </sheetView>
  </sheetViews>
  <sheetFormatPr defaultColWidth="9.140625" defaultRowHeight="12.75" x14ac:dyDescent="0.2"/>
  <cols>
    <col min="1" max="1" width="12.7109375" style="2" customWidth="1"/>
    <col min="2" max="2" width="64.7109375" style="2" customWidth="1"/>
    <col min="3" max="3" width="19.140625" style="2" customWidth="1"/>
    <col min="4" max="4" width="20.28515625" style="2" customWidth="1"/>
    <col min="5" max="5" width="19.42578125" style="2" bestFit="1" customWidth="1"/>
    <col min="6" max="6" width="19" style="2" customWidth="1"/>
    <col min="7" max="12" width="9.140625" style="2"/>
    <col min="13" max="13" width="12.5703125" style="2" bestFit="1" customWidth="1"/>
    <col min="14" max="16384" width="9.140625" style="2"/>
  </cols>
  <sheetData>
    <row r="1" spans="1:13" ht="14.1" customHeight="1" x14ac:dyDescent="0.2">
      <c r="A1" s="1" t="s">
        <v>85</v>
      </c>
      <c r="C1" s="1"/>
      <c r="E1" s="303" t="s">
        <v>283</v>
      </c>
      <c r="I1" s="13"/>
    </row>
    <row r="2" spans="1:13" x14ac:dyDescent="0.2">
      <c r="A2" s="262" t="s">
        <v>175</v>
      </c>
      <c r="C2" s="1"/>
      <c r="H2" s="83"/>
      <c r="I2" s="13"/>
    </row>
    <row r="3" spans="1:13" x14ac:dyDescent="0.2">
      <c r="A3" s="85"/>
      <c r="B3" s="8"/>
      <c r="C3" s="85"/>
      <c r="D3" s="86"/>
      <c r="E3" s="86"/>
      <c r="F3" s="86"/>
      <c r="G3" s="86"/>
      <c r="H3" s="87"/>
      <c r="I3" s="84"/>
    </row>
    <row r="4" spans="1:13" ht="14.25" customHeight="1" x14ac:dyDescent="0.2">
      <c r="B4" s="446" t="s">
        <v>44</v>
      </c>
      <c r="D4" s="259"/>
      <c r="E4" s="259"/>
      <c r="F4" s="259"/>
      <c r="G4" s="259"/>
      <c r="H4" s="3"/>
      <c r="I4" s="84"/>
    </row>
    <row r="5" spans="1:13" ht="13.5" thickBot="1" x14ac:dyDescent="0.25">
      <c r="A5" s="4"/>
      <c r="B5" s="4"/>
      <c r="C5" s="4"/>
      <c r="D5" s="4"/>
      <c r="E5" s="4"/>
      <c r="F5" s="294"/>
      <c r="G5" s="294"/>
      <c r="H5" s="294"/>
      <c r="I5" s="294"/>
      <c r="J5" s="294"/>
      <c r="K5" s="294"/>
      <c r="L5" s="294"/>
      <c r="M5" s="294"/>
    </row>
    <row r="6" spans="1:13" s="15" customFormat="1" ht="20.100000000000001" customHeight="1" x14ac:dyDescent="0.2">
      <c r="A6" s="441"/>
      <c r="B6" s="442"/>
      <c r="C6" s="23" t="s">
        <v>11</v>
      </c>
      <c r="D6" s="343" t="s">
        <v>64</v>
      </c>
      <c r="E6" s="343" t="s">
        <v>11</v>
      </c>
      <c r="G6" s="294"/>
      <c r="H6" s="294"/>
      <c r="I6" s="294"/>
      <c r="J6" s="294"/>
      <c r="K6" s="294"/>
      <c r="L6" s="294"/>
      <c r="M6" s="294"/>
    </row>
    <row r="7" spans="1:13" s="15" customFormat="1" ht="20.100000000000001" customHeight="1" thickBot="1" x14ac:dyDescent="0.25">
      <c r="A7" s="443"/>
      <c r="B7" s="444"/>
      <c r="C7" s="22" t="s">
        <v>7</v>
      </c>
      <c r="D7" s="344"/>
      <c r="E7" s="345" t="s">
        <v>8</v>
      </c>
    </row>
    <row r="8" spans="1:13" s="15" customFormat="1" ht="20.100000000000001" customHeight="1" x14ac:dyDescent="0.2">
      <c r="A8" s="439" t="s">
        <v>315</v>
      </c>
      <c r="B8" s="436" t="s">
        <v>277</v>
      </c>
      <c r="C8" s="437">
        <f>'1 DSP'!H76</f>
        <v>0</v>
      </c>
      <c r="D8" s="25">
        <f>'1 DSP'!H77</f>
        <v>0</v>
      </c>
      <c r="E8" s="25">
        <f>'1 DSP'!H78</f>
        <v>0</v>
      </c>
    </row>
    <row r="9" spans="1:13" s="15" customFormat="1" ht="18.95" customHeight="1" x14ac:dyDescent="0.2">
      <c r="A9" s="440" t="s">
        <v>310</v>
      </c>
      <c r="B9" s="414" t="s">
        <v>305</v>
      </c>
      <c r="C9" s="415">
        <f>'1 DSP'!H76-'1 DSP'!H61-'1 DSP'!H62-'1 DSP'!H63</f>
        <v>0</v>
      </c>
      <c r="D9" s="416">
        <f>C9*0.23</f>
        <v>0</v>
      </c>
      <c r="E9" s="416">
        <f>C9+D9</f>
        <v>0</v>
      </c>
    </row>
    <row r="10" spans="1:13" s="15" customFormat="1" ht="18.95" customHeight="1" x14ac:dyDescent="0.2">
      <c r="A10" s="440" t="s">
        <v>311</v>
      </c>
      <c r="B10" s="414" t="s">
        <v>306</v>
      </c>
      <c r="C10" s="415">
        <f>'1 DSP'!H61+'1 DSP'!H62+'1 DSP'!H63</f>
        <v>0</v>
      </c>
      <c r="D10" s="416">
        <f>C10*0.23</f>
        <v>0</v>
      </c>
      <c r="E10" s="416">
        <f>C10+D10</f>
        <v>0</v>
      </c>
    </row>
    <row r="11" spans="1:13" s="15" customFormat="1" ht="20.100000000000001" customHeight="1" x14ac:dyDescent="0.2">
      <c r="A11" s="439" t="s">
        <v>316</v>
      </c>
      <c r="B11" s="436" t="s">
        <v>58</v>
      </c>
      <c r="C11" s="438">
        <f>'5 DSZ'!G15</f>
        <v>0</v>
      </c>
      <c r="D11" s="24">
        <f>'5 DSZ'!G16</f>
        <v>0</v>
      </c>
      <c r="E11" s="24">
        <f>'5 DSZ'!G17</f>
        <v>0</v>
      </c>
    </row>
    <row r="12" spans="1:13" s="15" customFormat="1" ht="20.100000000000001" customHeight="1" x14ac:dyDescent="0.2">
      <c r="A12" s="439" t="s">
        <v>317</v>
      </c>
      <c r="B12" s="436" t="s">
        <v>43</v>
      </c>
      <c r="C12" s="438">
        <f>'4 8a po DSP'!G12</f>
        <v>0</v>
      </c>
      <c r="D12" s="24">
        <f>'4 8a po DSP'!G13</f>
        <v>0</v>
      </c>
      <c r="E12" s="24">
        <f>'4 8a po DSP'!G14</f>
        <v>0</v>
      </c>
    </row>
    <row r="13" spans="1:13" s="15" customFormat="1" ht="20.100000000000001" customHeight="1" thickBot="1" x14ac:dyDescent="0.25">
      <c r="A13" s="439" t="s">
        <v>318</v>
      </c>
      <c r="B13" s="436" t="s">
        <v>278</v>
      </c>
      <c r="C13" s="438">
        <f>'6 Bezp.audit'!G10</f>
        <v>0</v>
      </c>
      <c r="D13" s="24">
        <f>'6 Bezp.audit'!G11</f>
        <v>0</v>
      </c>
      <c r="E13" s="24">
        <f>'6 Bezp.audit'!G12</f>
        <v>0</v>
      </c>
    </row>
    <row r="14" spans="1:13" s="295" customFormat="1" ht="26.25" customHeight="1" thickBot="1" x14ac:dyDescent="0.25">
      <c r="A14" s="445"/>
      <c r="B14" s="447" t="s">
        <v>312</v>
      </c>
      <c r="C14" s="342">
        <f>C8+C12+C11+C13</f>
        <v>0</v>
      </c>
      <c r="D14" s="342">
        <f>D8+D12+D11+D13</f>
        <v>0</v>
      </c>
      <c r="E14" s="342">
        <f>E8+E12+E11+E13</f>
        <v>0</v>
      </c>
    </row>
    <row r="15" spans="1:13" ht="14.25" x14ac:dyDescent="0.2">
      <c r="A15" s="77"/>
      <c r="B15" s="76"/>
      <c r="C15" s="77"/>
      <c r="D15" s="77"/>
      <c r="E15" s="77"/>
    </row>
    <row r="16" spans="1:13" ht="14.25" x14ac:dyDescent="0.2">
      <c r="A16" s="413"/>
      <c r="B16" s="76"/>
      <c r="C16" s="413"/>
      <c r="D16" s="77"/>
      <c r="E16" s="77"/>
    </row>
    <row r="17" spans="1:5" ht="14.25" x14ac:dyDescent="0.2">
      <c r="A17" s="77"/>
      <c r="B17" s="76"/>
      <c r="C17" s="77"/>
      <c r="D17" s="77"/>
      <c r="E17" s="77"/>
    </row>
    <row r="18" spans="1:5" ht="14.25" x14ac:dyDescent="0.2">
      <c r="A18" s="77"/>
      <c r="B18" s="282" t="s">
        <v>81</v>
      </c>
      <c r="C18" s="299"/>
      <c r="D18" s="299"/>
      <c r="E18" s="299"/>
    </row>
    <row r="19" spans="1:5" ht="14.25" x14ac:dyDescent="0.2">
      <c r="A19" s="77"/>
      <c r="B19" s="77"/>
      <c r="C19" s="299"/>
      <c r="D19" s="293" t="s">
        <v>82</v>
      </c>
      <c r="E19" s="299"/>
    </row>
    <row r="20" spans="1:5" ht="14.25" x14ac:dyDescent="0.2">
      <c r="A20" s="77"/>
      <c r="B20" s="77"/>
      <c r="C20" s="299"/>
      <c r="D20" s="293" t="s">
        <v>83</v>
      </c>
      <c r="E20" s="299"/>
    </row>
    <row r="21" spans="1:5" ht="14.25" x14ac:dyDescent="0.2">
      <c r="A21" s="77"/>
      <c r="B21" s="77"/>
      <c r="C21" s="299"/>
      <c r="D21" s="293" t="s">
        <v>84</v>
      </c>
      <c r="E21" s="299"/>
    </row>
    <row r="22" spans="1:5" ht="14.25" x14ac:dyDescent="0.2">
      <c r="A22" s="1"/>
      <c r="B22" s="76"/>
      <c r="C22" s="1"/>
      <c r="D22" s="1"/>
      <c r="E22" s="1"/>
    </row>
    <row r="23" spans="1:5" ht="14.25" x14ac:dyDescent="0.2">
      <c r="A23" s="1"/>
      <c r="B23" s="79"/>
      <c r="C23" s="1"/>
      <c r="D23" s="1"/>
      <c r="E23" s="1"/>
    </row>
    <row r="24" spans="1:5" x14ac:dyDescent="0.2">
      <c r="A24" s="296"/>
      <c r="C24" s="296"/>
    </row>
    <row r="25" spans="1:5" x14ac:dyDescent="0.2">
      <c r="A25" s="297"/>
      <c r="C25" s="297"/>
    </row>
  </sheetData>
  <sheetProtection algorithmName="SHA-512" hashValue="rIaJ47FFxVsQ2JUqK/gmHKZganLCrvJJinS71jb6T1QG8tKJAvoNx9LxnUb3ILdXAatJ+Dgn4uJaYz6Aeg7fLQ==" saltValue="WyO9vPTpqJSmCrZo47tVnA==" spinCount="100000" sheet="1" objects="1" scenarios="1"/>
  <printOptions horizontalCentered="1"/>
  <pageMargins left="0.70866141732283472" right="0.70866141732283472" top="0.74803149606299213" bottom="0.74803149606299213" header="0.31496062992125984" footer="0.31496062992125984"/>
  <pageSetup paperSize="9" scale="98" fitToHeight="0" orientation="landscape" r:id="rId1"/>
  <headerFooter>
    <oddFooter>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zoomScaleNormal="100" workbookViewId="0">
      <selection activeCell="A33" sqref="A33"/>
    </sheetView>
  </sheetViews>
  <sheetFormatPr defaultColWidth="9.140625" defaultRowHeight="12.75" x14ac:dyDescent="0.2"/>
  <cols>
    <col min="1" max="1" width="59" style="2" customWidth="1"/>
    <col min="2" max="2" width="19.140625" style="2" customWidth="1"/>
    <col min="3" max="3" width="20.28515625" style="2" customWidth="1"/>
    <col min="4" max="4" width="19.42578125" style="2" bestFit="1" customWidth="1"/>
    <col min="5" max="5" width="19" style="2" customWidth="1"/>
    <col min="6" max="11" width="9.140625" style="2"/>
    <col min="12" max="12" width="12.5703125" style="2" bestFit="1" customWidth="1"/>
    <col min="13" max="16384" width="9.140625" style="2"/>
  </cols>
  <sheetData>
    <row r="1" spans="1:4" ht="15" x14ac:dyDescent="0.2">
      <c r="A1" s="14"/>
      <c r="B1" s="14"/>
      <c r="D1" s="16" t="s">
        <v>284</v>
      </c>
    </row>
    <row r="2" spans="1:4" ht="15" x14ac:dyDescent="0.2">
      <c r="A2" s="15"/>
      <c r="B2" s="14"/>
      <c r="D2" s="16"/>
    </row>
    <row r="3" spans="1:4" ht="15" x14ac:dyDescent="0.2">
      <c r="A3" s="15"/>
      <c r="B3" s="14"/>
      <c r="D3" s="16"/>
    </row>
    <row r="4" spans="1:4" ht="18" x14ac:dyDescent="0.25">
      <c r="A4" s="492" t="s">
        <v>72</v>
      </c>
      <c r="B4" s="492"/>
      <c r="C4" s="492"/>
      <c r="D4" s="492"/>
    </row>
    <row r="5" spans="1:4" ht="18" x14ac:dyDescent="0.25">
      <c r="A5" s="346"/>
      <c r="B5" s="346"/>
      <c r="C5" s="346"/>
      <c r="D5" s="346"/>
    </row>
    <row r="6" spans="1:4" x14ac:dyDescent="0.2">
      <c r="A6" s="493" t="s">
        <v>73</v>
      </c>
      <c r="B6" s="493"/>
      <c r="C6" s="493"/>
      <c r="D6" s="493"/>
    </row>
    <row r="7" spans="1:4" ht="48.6" customHeight="1" x14ac:dyDescent="0.2">
      <c r="A7" s="494" t="s">
        <v>309</v>
      </c>
      <c r="B7" s="494"/>
      <c r="C7" s="494"/>
      <c r="D7" s="494"/>
    </row>
    <row r="8" spans="1:4" x14ac:dyDescent="0.2">
      <c r="A8" s="68"/>
      <c r="B8" s="69"/>
      <c r="C8" s="70"/>
      <c r="D8" s="70"/>
    </row>
    <row r="9" spans="1:4" ht="13.5" thickBot="1" x14ac:dyDescent="0.25">
      <c r="A9" s="68" t="s">
        <v>74</v>
      </c>
      <c r="B9" s="1"/>
      <c r="C9" s="1"/>
      <c r="D9" s="70"/>
    </row>
    <row r="10" spans="1:4" ht="24.95" customHeight="1" x14ac:dyDescent="0.2">
      <c r="A10" s="71" t="s">
        <v>75</v>
      </c>
      <c r="B10" s="495"/>
      <c r="C10" s="496"/>
      <c r="D10" s="497"/>
    </row>
    <row r="11" spans="1:4" ht="24.95" customHeight="1" x14ac:dyDescent="0.2">
      <c r="A11" s="72" t="s">
        <v>76</v>
      </c>
      <c r="B11" s="486"/>
      <c r="C11" s="487"/>
      <c r="D11" s="488"/>
    </row>
    <row r="12" spans="1:4" x14ac:dyDescent="0.2">
      <c r="A12" s="72" t="s">
        <v>77</v>
      </c>
      <c r="B12" s="486"/>
      <c r="C12" s="487"/>
      <c r="D12" s="488"/>
    </row>
    <row r="13" spans="1:4" x14ac:dyDescent="0.2">
      <c r="A13" s="72" t="s">
        <v>78</v>
      </c>
      <c r="B13" s="486"/>
      <c r="C13" s="487"/>
      <c r="D13" s="488"/>
    </row>
    <row r="14" spans="1:4" x14ac:dyDescent="0.2">
      <c r="A14" s="72" t="s">
        <v>79</v>
      </c>
      <c r="B14" s="486"/>
      <c r="C14" s="487"/>
      <c r="D14" s="488"/>
    </row>
    <row r="15" spans="1:4" ht="13.5" thickBot="1" x14ac:dyDescent="0.25">
      <c r="A15" s="73" t="s">
        <v>80</v>
      </c>
      <c r="B15" s="489"/>
      <c r="C15" s="490"/>
      <c r="D15" s="491"/>
    </row>
    <row r="16" spans="1:4" x14ac:dyDescent="0.2">
      <c r="A16" s="1"/>
      <c r="B16" s="1"/>
      <c r="C16" s="1"/>
      <c r="D16" s="1"/>
    </row>
    <row r="17" spans="1:12" ht="13.5" thickBot="1" x14ac:dyDescent="0.25">
      <c r="A17" s="68" t="s">
        <v>285</v>
      </c>
      <c r="B17" s="4"/>
      <c r="C17" s="4"/>
      <c r="D17" s="4"/>
      <c r="E17" s="294"/>
      <c r="F17" s="294"/>
      <c r="G17" s="294"/>
      <c r="H17" s="294"/>
      <c r="I17" s="294"/>
      <c r="J17" s="294"/>
      <c r="K17" s="294"/>
      <c r="L17" s="294"/>
    </row>
    <row r="18" spans="1:12" s="15" customFormat="1" ht="20.100000000000001" customHeight="1" thickBot="1" x14ac:dyDescent="0.25">
      <c r="A18" s="337" t="s">
        <v>280</v>
      </c>
      <c r="B18" s="340" t="s">
        <v>281</v>
      </c>
      <c r="C18" s="341" t="s">
        <v>64</v>
      </c>
      <c r="D18" s="341" t="s">
        <v>282</v>
      </c>
      <c r="F18" s="294"/>
      <c r="G18" s="294"/>
      <c r="H18" s="294"/>
      <c r="I18" s="294"/>
      <c r="J18" s="294"/>
      <c r="K18" s="294"/>
      <c r="L18" s="294"/>
    </row>
    <row r="19" spans="1:12" s="15" customFormat="1" ht="20.100000000000001" customHeight="1" thickBot="1" x14ac:dyDescent="0.25">
      <c r="A19" s="74" t="s">
        <v>279</v>
      </c>
      <c r="B19" s="338">
        <f>'7 Celková cena'!C14</f>
        <v>0</v>
      </c>
      <c r="C19" s="339">
        <f>'7 Celková cena'!D14</f>
        <v>0</v>
      </c>
      <c r="D19" s="339">
        <f>'7 Celková cena'!E14</f>
        <v>0</v>
      </c>
    </row>
    <row r="20" spans="1:12" x14ac:dyDescent="0.2">
      <c r="A20" s="75"/>
      <c r="B20" s="1"/>
      <c r="C20" s="1"/>
      <c r="D20" s="1"/>
    </row>
    <row r="21" spans="1:12" x14ac:dyDescent="0.2">
      <c r="A21" s="78" t="s">
        <v>264</v>
      </c>
      <c r="B21" s="1"/>
      <c r="C21" s="1"/>
      <c r="D21" s="1"/>
    </row>
    <row r="22" spans="1:12" x14ac:dyDescent="0.2">
      <c r="A22" s="298" t="s">
        <v>265</v>
      </c>
      <c r="B22" s="1"/>
      <c r="C22" s="1"/>
      <c r="D22" s="1"/>
    </row>
    <row r="23" spans="1:12" ht="14.25" x14ac:dyDescent="0.2">
      <c r="A23" s="76"/>
      <c r="B23" s="77"/>
      <c r="C23" s="77"/>
      <c r="D23" s="77"/>
    </row>
    <row r="24" spans="1:12" ht="14.25" x14ac:dyDescent="0.2">
      <c r="A24" s="282" t="s">
        <v>81</v>
      </c>
      <c r="B24" s="77"/>
      <c r="C24" s="77"/>
      <c r="D24" s="77"/>
    </row>
    <row r="25" spans="1:12" ht="14.25" x14ac:dyDescent="0.2">
      <c r="A25" s="77"/>
      <c r="B25" s="299"/>
      <c r="C25" s="293" t="s">
        <v>82</v>
      </c>
      <c r="D25" s="299"/>
    </row>
    <row r="26" spans="1:12" ht="14.25" x14ac:dyDescent="0.2">
      <c r="A26" s="77"/>
      <c r="B26" s="77"/>
      <c r="C26" s="244" t="s">
        <v>83</v>
      </c>
      <c r="D26" s="77"/>
    </row>
    <row r="27" spans="1:12" ht="14.25" x14ac:dyDescent="0.2">
      <c r="A27" s="77"/>
      <c r="B27" s="77"/>
      <c r="C27" s="244" t="s">
        <v>84</v>
      </c>
      <c r="D27" s="77"/>
    </row>
    <row r="28" spans="1:12" ht="14.25" x14ac:dyDescent="0.2">
      <c r="A28" s="76"/>
      <c r="B28" s="1"/>
      <c r="C28" s="1"/>
      <c r="D28" s="1"/>
    </row>
    <row r="29" spans="1:12" ht="14.25" x14ac:dyDescent="0.2">
      <c r="A29" s="79"/>
      <c r="B29" s="1"/>
      <c r="C29" s="1"/>
      <c r="D29" s="1"/>
    </row>
    <row r="30" spans="1:12" x14ac:dyDescent="0.2">
      <c r="B30" s="296"/>
    </row>
    <row r="31" spans="1:12" x14ac:dyDescent="0.2">
      <c r="B31" s="297"/>
    </row>
  </sheetData>
  <sheetProtection algorithmName="SHA-512" hashValue="zbOAR750DtsfDkH6LUJRB25ntt8iRtlnnWlfLsXu/Z2n7LFdo7sAa6gzZYKbbvxCoPiy6t1jRIVWkr/QpycNlw==" saltValue="LQDIuH136JYAloyKqBRfJg==" spinCount="100000" sheet="1" objects="1" scenarios="1"/>
  <mergeCells count="9">
    <mergeCell ref="B14:D14"/>
    <mergeCell ref="B15:D15"/>
    <mergeCell ref="A4:D4"/>
    <mergeCell ref="A6:D6"/>
    <mergeCell ref="A7:D7"/>
    <mergeCell ref="B10:D10"/>
    <mergeCell ref="B11:D11"/>
    <mergeCell ref="B12:D12"/>
    <mergeCell ref="B13:D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7" fitToHeight="0" orientation="portrait" r:id="rId1"/>
  <headerFooter>
    <oddFooter>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2</vt:i4>
      </vt:variant>
    </vt:vector>
  </HeadingPairs>
  <TitlesOfParts>
    <vt:vector size="11" baseType="lpstr">
      <vt:lpstr>B2_titulná strana</vt:lpstr>
      <vt:lpstr>1 DSP</vt:lpstr>
      <vt:lpstr>2 pIGHP DSP</vt:lpstr>
      <vt:lpstr>3 DSP G1 +G2</vt:lpstr>
      <vt:lpstr>4 8a po DSP</vt:lpstr>
      <vt:lpstr>5 DSZ</vt:lpstr>
      <vt:lpstr>6 Bezp.audit</vt:lpstr>
      <vt:lpstr>7 Celková cena</vt:lpstr>
      <vt:lpstr>A2_Kriterium</vt:lpstr>
      <vt:lpstr>'1 DSP'!Názvy_tlače</vt:lpstr>
      <vt:lpstr>'2 pIGHP DSP'!Názvy_tlače</vt:lpstr>
    </vt:vector>
  </TitlesOfParts>
  <Company>NDS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Kulla</dc:creator>
  <cp:lastModifiedBy>Minárová Antónia</cp:lastModifiedBy>
  <cp:lastPrinted>2025-02-10T08:11:31Z</cp:lastPrinted>
  <dcterms:created xsi:type="dcterms:W3CDTF">2006-02-28T08:14:55Z</dcterms:created>
  <dcterms:modified xsi:type="dcterms:W3CDTF">2025-02-10T09:17:38Z</dcterms:modified>
</cp:coreProperties>
</file>